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ICI(2)" sheetId="2" r:id="rId1"/>
    <sheet name="t15(2)" sheetId="3" r:id="rId2"/>
    <sheet name="Foglio1" sheetId="1" r:id="rId3"/>
  </sheets>
  <externalReferences>
    <externalReference r:id="rId4"/>
    <externalReference r:id="rId5"/>
  </externalReferences>
  <definedNames>
    <definedName name="_xlnm.Print_Area" localSheetId="0">'SICI(2)'!$A$1:$E$101</definedName>
    <definedName name="_xlnm.Print_Area" localSheetId="1">'t15(2)'!$A$1:$G$44</definedName>
    <definedName name="CODI_ISTITUZIONE">#REF!</definedName>
    <definedName name="CODI_ISTITUZIONE2" localSheetId="0">#REF!</definedName>
    <definedName name="CODI_ISTITUZIONE2">#REF!</definedName>
    <definedName name="DESC_ISTITUZIONE">#REF!</definedName>
    <definedName name="DESC_ISTITUZIONE2" localSheetId="0">#REF!</definedName>
    <definedName name="DESC_ISTITUZIONE2">#REF!</definedName>
    <definedName name="_xlnm.Print_Titles" localSheetId="1">'t15(2)'!$3:$4</definedName>
  </definedNames>
  <calcPr calcId="152511"/>
</workbook>
</file>

<file path=xl/calcChain.xml><?xml version="1.0" encoding="utf-8"?>
<calcChain xmlns="http://schemas.openxmlformats.org/spreadsheetml/2006/main">
  <c r="C41" i="3" l="1"/>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G23" i="3"/>
  <c r="W22" i="3"/>
  <c r="V22" i="3"/>
  <c r="C22" i="3"/>
  <c r="C42" i="3" s="1"/>
  <c r="C43" i="3" s="1"/>
  <c r="W21" i="3"/>
  <c r="V21" i="3"/>
  <c r="R21" i="3"/>
  <c r="Q21" i="3"/>
  <c r="W20" i="3"/>
  <c r="V20" i="3"/>
  <c r="R20" i="3"/>
  <c r="Q20" i="3"/>
  <c r="W19" i="3"/>
  <c r="V19" i="3"/>
  <c r="R19" i="3"/>
  <c r="Q19" i="3"/>
  <c r="R18" i="3"/>
  <c r="Q18" i="3"/>
  <c r="R17" i="3"/>
  <c r="Q17" i="3"/>
  <c r="W16" i="3"/>
  <c r="V16" i="3"/>
  <c r="R16" i="3"/>
  <c r="Q16" i="3"/>
  <c r="W15" i="3"/>
  <c r="V15" i="3"/>
  <c r="R15" i="3"/>
  <c r="Q15" i="3"/>
  <c r="W14" i="3"/>
  <c r="V14" i="3"/>
  <c r="R14" i="3"/>
  <c r="Q14" i="3"/>
  <c r="W13" i="3"/>
  <c r="V13" i="3"/>
  <c r="R13" i="3"/>
  <c r="Q13" i="3"/>
  <c r="W12" i="3"/>
  <c r="V12" i="3"/>
  <c r="R12" i="3"/>
  <c r="Q12" i="3"/>
  <c r="V11" i="3"/>
  <c r="R11" i="3"/>
  <c r="Q11" i="3"/>
  <c r="G11" i="3"/>
  <c r="W11" i="3" s="1"/>
  <c r="W10" i="3"/>
  <c r="V10" i="3"/>
  <c r="R10" i="3"/>
  <c r="Q10" i="3"/>
  <c r="W9" i="3"/>
  <c r="V9" i="3"/>
  <c r="R9" i="3"/>
  <c r="Q9" i="3"/>
  <c r="W8" i="3"/>
  <c r="V8" i="3"/>
  <c r="R8" i="3"/>
  <c r="Q8" i="3"/>
  <c r="V7" i="3"/>
  <c r="R7" i="3"/>
  <c r="Q7" i="3"/>
  <c r="G7" i="3"/>
  <c r="W7" i="3" s="1"/>
  <c r="A1" i="3"/>
  <c r="F101" i="2"/>
  <c r="N100" i="2"/>
  <c r="M100" i="2"/>
  <c r="L100" i="2"/>
  <c r="K100" i="2"/>
  <c r="F98" i="2"/>
  <c r="N97" i="2"/>
  <c r="M97" i="2"/>
  <c r="L97" i="2"/>
  <c r="K97" i="2"/>
  <c r="N93" i="2"/>
  <c r="M93" i="2"/>
  <c r="L93" i="2"/>
  <c r="K93" i="2"/>
  <c r="N91" i="2"/>
  <c r="M91" i="2"/>
  <c r="L91" i="2"/>
  <c r="K91" i="2"/>
  <c r="F91" i="2"/>
  <c r="N89" i="2"/>
  <c r="M89" i="2"/>
  <c r="L89" i="2"/>
  <c r="K89" i="2"/>
  <c r="F89" i="2"/>
  <c r="N85" i="2"/>
  <c r="M85" i="2"/>
  <c r="L85" i="2"/>
  <c r="K85" i="2"/>
  <c r="N83" i="2"/>
  <c r="M83" i="2"/>
  <c r="L83" i="2"/>
  <c r="K83" i="2"/>
  <c r="F83" i="2"/>
  <c r="N81" i="2"/>
  <c r="M81" i="2"/>
  <c r="L81" i="2"/>
  <c r="K81" i="2"/>
  <c r="F81" i="2"/>
  <c r="N79" i="2"/>
  <c r="M79" i="2"/>
  <c r="L79" i="2"/>
  <c r="K79" i="2"/>
  <c r="F79" i="2"/>
  <c r="N77" i="2"/>
  <c r="M77" i="2"/>
  <c r="L77" i="2"/>
  <c r="K77" i="2"/>
  <c r="F77" i="2"/>
  <c r="N75" i="2"/>
  <c r="M75" i="2"/>
  <c r="L75" i="2"/>
  <c r="K75" i="2"/>
  <c r="F75" i="2"/>
  <c r="N71" i="2"/>
  <c r="M71" i="2"/>
  <c r="L71" i="2"/>
  <c r="K71" i="2"/>
  <c r="F71" i="2"/>
  <c r="N69" i="2"/>
  <c r="M69" i="2"/>
  <c r="L69" i="2"/>
  <c r="K69" i="2"/>
  <c r="F69" i="2"/>
  <c r="N67" i="2"/>
  <c r="M67" i="2"/>
  <c r="L67" i="2"/>
  <c r="K67" i="2"/>
  <c r="F67" i="2"/>
  <c r="N65" i="2"/>
  <c r="M65" i="2"/>
  <c r="L65" i="2"/>
  <c r="K65" i="2"/>
  <c r="F65" i="2"/>
  <c r="N63" i="2"/>
  <c r="M63" i="2"/>
  <c r="L63" i="2"/>
  <c r="K63" i="2"/>
  <c r="F63" i="2"/>
  <c r="N61" i="2"/>
  <c r="M61" i="2"/>
  <c r="L61" i="2"/>
  <c r="K61" i="2"/>
  <c r="F61" i="2"/>
  <c r="N57" i="2"/>
  <c r="M57" i="2"/>
  <c r="L57" i="2"/>
  <c r="K57" i="2"/>
  <c r="F57" i="2"/>
  <c r="N55" i="2"/>
  <c r="M55" i="2"/>
  <c r="L55" i="2"/>
  <c r="K55" i="2"/>
  <c r="F55" i="2"/>
  <c r="N53" i="2"/>
  <c r="M53" i="2"/>
  <c r="L53" i="2"/>
  <c r="K53" i="2"/>
  <c r="F53" i="2"/>
  <c r="N51" i="2"/>
  <c r="M51" i="2"/>
  <c r="L51" i="2"/>
  <c r="K51" i="2"/>
  <c r="F51" i="2"/>
  <c r="N49" i="2"/>
  <c r="M49" i="2"/>
  <c r="L49" i="2"/>
  <c r="K49" i="2"/>
  <c r="F49" i="2"/>
  <c r="N47" i="2"/>
  <c r="M47" i="2"/>
  <c r="L47" i="2"/>
  <c r="K47" i="2"/>
  <c r="F47" i="2"/>
  <c r="N45" i="2"/>
  <c r="M45" i="2"/>
  <c r="L45" i="2"/>
  <c r="K45" i="2"/>
  <c r="F45" i="2"/>
  <c r="N43" i="2"/>
  <c r="M43" i="2"/>
  <c r="L43" i="2"/>
  <c r="K43" i="2"/>
  <c r="F43" i="2"/>
  <c r="N39" i="2"/>
  <c r="M39" i="2"/>
  <c r="L39" i="2"/>
  <c r="K39" i="2"/>
  <c r="F39" i="2"/>
  <c r="N37" i="2"/>
  <c r="M37" i="2"/>
  <c r="L37" i="2"/>
  <c r="K37" i="2"/>
  <c r="F37" i="2"/>
  <c r="N35" i="2"/>
  <c r="M35" i="2"/>
  <c r="L35" i="2"/>
  <c r="K35" i="2"/>
  <c r="F35" i="2"/>
  <c r="N33" i="2"/>
  <c r="M33" i="2"/>
  <c r="L33" i="2"/>
  <c r="K33" i="2"/>
  <c r="N31" i="2"/>
  <c r="M31" i="2"/>
  <c r="L31" i="2"/>
  <c r="K31" i="2"/>
  <c r="F31" i="2"/>
  <c r="N29" i="2"/>
  <c r="M29" i="2"/>
  <c r="L29" i="2"/>
  <c r="K29" i="2"/>
  <c r="F29" i="2"/>
  <c r="N27" i="2"/>
  <c r="M27" i="2"/>
  <c r="L27" i="2"/>
  <c r="K27" i="2"/>
  <c r="F27" i="2"/>
  <c r="N25" i="2"/>
  <c r="M25" i="2"/>
  <c r="L25" i="2"/>
  <c r="K25" i="2"/>
  <c r="F25" i="2"/>
  <c r="N21" i="2"/>
  <c r="M21" i="2"/>
  <c r="L21" i="2"/>
  <c r="K21" i="2"/>
  <c r="F21" i="2"/>
  <c r="N19" i="2"/>
  <c r="M19" i="2"/>
  <c r="L19" i="2"/>
  <c r="K19" i="2"/>
  <c r="F19" i="2"/>
  <c r="N17" i="2"/>
  <c r="M17" i="2"/>
  <c r="L17" i="2"/>
  <c r="K17" i="2"/>
  <c r="F17" i="2"/>
  <c r="N15" i="2"/>
  <c r="M15" i="2"/>
  <c r="L15" i="2"/>
  <c r="K15" i="2"/>
  <c r="F15" i="2"/>
  <c r="N13" i="2"/>
  <c r="M13" i="2"/>
  <c r="L13" i="2"/>
  <c r="K13" i="2"/>
  <c r="F13" i="2"/>
  <c r="N9" i="2"/>
  <c r="F6" i="2"/>
  <c r="A6" i="2"/>
  <c r="F2" i="2"/>
  <c r="H4" i="3" l="1"/>
  <c r="G17" i="3"/>
  <c r="G24" i="3" s="1"/>
  <c r="G43" i="3" s="1"/>
  <c r="H11" i="3" s="1"/>
</calcChain>
</file>

<file path=xl/sharedStrings.xml><?xml version="1.0" encoding="utf-8"?>
<sst xmlns="http://schemas.openxmlformats.org/spreadsheetml/2006/main" count="280" uniqueCount="229">
  <si>
    <t>SCHEDA UNIFICATA EX ART. 40 BIS, COMMA 3 DEL D.LGS. N.165/2001:</t>
  </si>
  <si>
    <t>SQUADRATURA 10</t>
  </si>
  <si>
    <t>ND</t>
  </si>
  <si>
    <t>"SPECIFICHE INFORMAZIONI SULLA CONTRATTAZIONE INTEGRATIVA"</t>
  </si>
  <si>
    <t>INCONGRUENZA 16</t>
  </si>
  <si>
    <t xml:space="preserve">     </t>
  </si>
  <si>
    <t>MACROCATEGORIA: PERSONALE NON DIRIGENTE</t>
  </si>
  <si>
    <t>Contatore</t>
  </si>
  <si>
    <t>GEN</t>
  </si>
  <si>
    <t>FONDO RELATIVO ALL'ANNO DI RILEVAZIONE / TEMPISTICA DELLA C.I.</t>
  </si>
  <si>
    <t>Cod_sez</t>
  </si>
  <si>
    <t>Cod_dom</t>
  </si>
  <si>
    <t>Tipo_dom</t>
  </si>
  <si>
    <t>Dato</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</si>
  <si>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</si>
  <si>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</si>
  <si>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</si>
  <si>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S</t>
  </si>
  <si>
    <t>GEN207</t>
  </si>
  <si>
    <t>È prevista una certificazione disgiunta per le risorse (costituzione) e per gli impieghi (contratto integrativo) secondo quanto raccomandato dalla circolare RGS n. 25/2012 (S/N)?</t>
  </si>
  <si>
    <t>N</t>
  </si>
  <si>
    <t>GEN196</t>
  </si>
  <si>
    <t>DATE</t>
  </si>
  <si>
    <t>Data di certificazione della costituzione del fondo/i specificamente riferita all'anno di rilevazione (art. 40-bis, c.1 del Dlgs 165/2001)</t>
  </si>
  <si>
    <t>GEN204</t>
  </si>
  <si>
    <t>Data di certificazione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</si>
  <si>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</si>
  <si>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</si>
  <si>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</si>
  <si>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</si>
  <si>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 ALLA C.I.</t>
  </si>
  <si>
    <t>LEG144</t>
  </si>
  <si>
    <t>Importo del fondo/i anno 2015 come certificato dall'organo di controllo in sede di validazione fondo/i 2015</t>
  </si>
  <si>
    <t>LEG205</t>
  </si>
  <si>
    <t>Importo del limite 2015 come certificato dall'organo di controllo in sede di validazione del fondo/i dell'anno corrente</t>
  </si>
  <si>
    <t>LEG157</t>
  </si>
  <si>
    <t>Importo della decurtazione permanente ai sensi dell'art. 1, c. 456 della L. 147/2013 apportata al fondo/i dell'anno corrente</t>
  </si>
  <si>
    <t>LEG262</t>
  </si>
  <si>
    <t>Numero di unità di personale assumibile ai sensi dell'art. 1, c. 236 della L. 208/2015 considerate ai fini del calcolo della riduzione da apportare al fondo/i anno corrente</t>
  </si>
  <si>
    <t>LEG146</t>
  </si>
  <si>
    <t>PERC</t>
  </si>
  <si>
    <t>% di riduzione proporzionale effettivamente applicata al fondo/i dell'anno corrente ai fini del rispetto dell'art. 1, c. 236 della L. 208/2015</t>
  </si>
  <si>
    <t>LEG263</t>
  </si>
  <si>
    <t>(eventuale) Importo della decurtazione al fondo/i dell'anno corrente per il recupero delle risorse erogate in eccesso ai sensi dell'art. 40, c. 3-quinquies del Dlgs 165/2001</t>
  </si>
  <si>
    <t>LEG264</t>
  </si>
  <si>
    <t>(eventuale) Importo della decurtazione al fondo dell'anno corrente per il recupero delle risorse erogate in eccesso ai sensi dell'art. 4, c. 1 del DL 68/2014</t>
  </si>
  <si>
    <t>LEG265</t>
  </si>
  <si>
    <t>(eventuale) Importo del co-finanziamento al recupero riferito alla annualità corrente del recupero di risorse in eccesso ai sensi dell'art. 4, c. 2 del DL 68/2014</t>
  </si>
  <si>
    <t>ORG</t>
  </si>
  <si>
    <t>ORGANIZZAZIONE E INCARICHI</t>
  </si>
  <si>
    <t>ORG112</t>
  </si>
  <si>
    <t>Numero totale delle posizioni organizzative ai sensi dell'art. 8, c. 1 del Ccnl 31.3.1999 previste nell'ordinamento</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</si>
  <si>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</si>
  <si>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</si>
  <si>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</si>
  <si>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</si>
  <si>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</si>
  <si>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</si>
  <si>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</si>
  <si>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t>
  </si>
  <si>
    <t>ORG179</t>
  </si>
  <si>
    <t>Valore unitario su base annua della retribuzione di posizione previsto per la fascia meno elevata</t>
  </si>
  <si>
    <t>ORG161</t>
  </si>
  <si>
    <t>Valore unitario su base annua della retribuzione di posizione previsto per le restanti fasce (valore medio)</t>
  </si>
  <si>
    <t>ORG169</t>
  </si>
  <si>
    <t>Numero complessivo di incarichi di specifica responsabilità ai sensi dell'art. 17, c. 2, lett. f) del Ccnl 1.4.1999 in essere al 31.12 dell'anno di rilevazione</t>
  </si>
  <si>
    <t>PEO</t>
  </si>
  <si>
    <t>PROGRESSIONI ECONOMICHE ORIZZONTALI A VALERE SUL FONDO DELL'ANNO DI RILEVAZIONE</t>
  </si>
  <si>
    <t>PEO168</t>
  </si>
  <si>
    <t>E' stata verificata la sussistenza del requisito di cui all'art. 9, c. 1 del Ccnl 11.4.2008 ai fini delle PEO secondo la disciplina di cui all'art. 5 del Ccnl 31.3.1999 (S/N) ?</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</si>
  <si>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</si>
  <si>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</si>
  <si>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</si>
  <si>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</si>
  <si>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</si>
  <si>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hanno rispettato il principio di selettività ai sensi dell'art.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</si>
  <si>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</si>
  <si>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</si>
  <si>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</si>
  <si>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t>
  </si>
  <si>
    <t>PRD</t>
  </si>
  <si>
    <t>PRODUTTIVITA' / RISULTATO</t>
  </si>
  <si>
    <t>PRD164</t>
  </si>
  <si>
    <t>Importo totale della produttività individuale erogata a valere sul fondo dell'anno di rilevazione</t>
  </si>
  <si>
    <t>PRD210</t>
  </si>
  <si>
    <t>Importo totale della produttività collettiva erogata a valere sul fondo dell'anno di rilevazione</t>
  </si>
  <si>
    <t>PRD162</t>
  </si>
  <si>
    <t>Importo totale della produttività non erogata a seguito della valutazione non piena con riferimento al fondo dell'anno di rilevazione</t>
  </si>
  <si>
    <t>PRD287</t>
  </si>
  <si>
    <t>Importo totale della retribuzione di risultato riferita ad incarichi di posizioni organizzative, alte professionalità ecc. erogato a valere sull'anno di rilevazione</t>
  </si>
  <si>
    <t>PRD134</t>
  </si>
  <si>
    <t>Importo totale della retribuzione di risultato relativo ad incarichi di posizioni organizzative, alte professionalità ecc. non erogato a seguito della valutazione non piena con riferimento all'anno di rilevazione</t>
  </si>
  <si>
    <t>PRD174</t>
  </si>
  <si>
    <t>% delle risorse aggiuntive di cui all'art. 15, c. 5 del Ccnl 1.4.1999 (variabile) in proporzione alle risorse stabili del fondo dell'anno di rilevazione</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</si>
  <si>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</si>
  <si>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</si>
  <si>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</si>
  <si>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</si>
  <si>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</si>
  <si>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</si>
  <si>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</si>
  <si>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</si>
  <si>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Qual'è il valore massimo in percentuale dell'indennità di risultato rispetto all'indennità di posizione (art.10, c. 3 del Ccnl 31.3.1999)?</t>
  </si>
  <si>
    <t>INF</t>
  </si>
  <si>
    <t>INFORMAZIONI / CHIARIMENTI</t>
  </si>
  <si>
    <t>INF209</t>
  </si>
  <si>
    <t>NOTE</t>
  </si>
  <si>
    <t>Informazioni/chiarimenti da parte dell'Organo di controllo (max 1.500 caratteri)</t>
  </si>
  <si>
    <t>INF127</t>
  </si>
  <si>
    <t>Informazioni/chiarimenti da parte dell'Amministrazione (max 1.500 caratteri)</t>
  </si>
  <si>
    <t xml:space="preserve">L'IMPORTO INDICATO AL PUNTO PRD287 E' A CARICO DEL BILANCIO. </t>
  </si>
  <si>
    <t>###</t>
  </si>
  <si>
    <t>Costituzione fondi per la contrattazione integrativa (*)</t>
  </si>
  <si>
    <t>Destinazione fondi per la contrattazione integrativa (*)</t>
  </si>
  <si>
    <t>SQUADRATURA 9</t>
  </si>
  <si>
    <t>DESCRIZIONE</t>
  </si>
  <si>
    <t>CODICE</t>
  </si>
  <si>
    <t>IMPORTI</t>
  </si>
  <si>
    <t>Fondo unico per le risorse decentrate</t>
  </si>
  <si>
    <t>Risorse / Costituzione del fondo</t>
  </si>
  <si>
    <t>Impeghi / Importi erogati</t>
  </si>
  <si>
    <t>Risorse fisse aventi carattere di certezza e stabilità</t>
  </si>
  <si>
    <t>Destinazioni erogate a valere su risorse fisse</t>
  </si>
  <si>
    <t>Fondo</t>
  </si>
  <si>
    <t>Natura</t>
  </si>
  <si>
    <t>Voce</t>
  </si>
  <si>
    <t>UNICO IMPORTO CONSOLIDATO ANNO 2003 (ART.31 C. 2 CCNL 02-05)</t>
  </si>
  <si>
    <t>F556</t>
  </si>
  <si>
    <t>INDENNITÀ DI COMPARTO QUOTA CARICO FONDO</t>
  </si>
  <si>
    <t>U07A</t>
  </si>
  <si>
    <t>INCREMENTI CCNL 02-05 (ART. 32. CC. 1-2 C. 7)</t>
  </si>
  <si>
    <t>F61G</t>
  </si>
  <si>
    <t>PROGRESSIONI ORIZZONTALI STORICHE</t>
  </si>
  <si>
    <t>U255</t>
  </si>
  <si>
    <t>INCREMENTI CCNL 04-05 (ART. 4. CC. 1,4,5 PARTE FISSA)</t>
  </si>
  <si>
    <t>F62G</t>
  </si>
  <si>
    <t>PROGRESSIONI ORIZZONTALI FONDO ANNO DI RIF.TO</t>
  </si>
  <si>
    <t>U97H</t>
  </si>
  <si>
    <t>INCREMENTI CCNL 06-09 (ART. 8. CC. 2,5,6,7 PARTE FISSA)</t>
  </si>
  <si>
    <t>F63G</t>
  </si>
  <si>
    <t>POSIZIONI ORGANIZZATIVE</t>
  </si>
  <si>
    <t>U893</t>
  </si>
  <si>
    <t>INCONGRUENZA 15</t>
  </si>
  <si>
    <t>RISPARMI EX ART. 2 C. 3 DLGS 165/2001</t>
  </si>
  <si>
    <t>F70A</t>
  </si>
  <si>
    <t>INDENNITÀ DI RESPONSABILITÀ / PROFESSIONALITÀ</t>
  </si>
  <si>
    <t>U08A</t>
  </si>
  <si>
    <t>RIDET PER INCREM STIP (DICH CONG 14 CCNL 0205 e 1 CCNL08-09)</t>
  </si>
  <si>
    <t>F64G</t>
  </si>
  <si>
    <t>INDENNITÀ TURNO, RISCHIO, DISAGIO ECC.</t>
  </si>
  <si>
    <t>U257</t>
  </si>
  <si>
    <t>INCREM. PER RID STAB STRAORD (ART. 14 C. 3 CCNL 98-01)</t>
  </si>
  <si>
    <t>F81H</t>
  </si>
  <si>
    <t>PRODUTTIVITÀ / PERFORMANCE COLLETTIVA - STAB</t>
  </si>
  <si>
    <t>U98H</t>
  </si>
  <si>
    <t>INCREM PER PROC DEC.TO TRASF FUNZ (ART15 C1 L.L CCNL 98-01)</t>
  </si>
  <si>
    <t>F82H</t>
  </si>
  <si>
    <t>PRODUTTIVITÀ / PERFORMANCE INDIVIDUALE - STAB</t>
  </si>
  <si>
    <t>U99H</t>
  </si>
  <si>
    <t>INCREM DOTAZ ORG E RELAT COPERT (ART15 C5 P.FISSA CCNL98-01)</t>
  </si>
  <si>
    <t>F83H</t>
  </si>
  <si>
    <t>ACCANT. ART. 32 C. 7 CCNL 02-05 (ALTE PROFESS.)</t>
  </si>
  <si>
    <t>U262</t>
  </si>
  <si>
    <t>RIA E ASS. AD PERSONAM PERS. CESSATO (ART.4 C. 2 CCNL 00-01)</t>
  </si>
  <si>
    <t>F919</t>
  </si>
  <si>
    <t>ALTRI ISTITUTI NON COMPRESI FRA I PRECEDENTI - STAB</t>
  </si>
  <si>
    <t>U01I</t>
  </si>
  <si>
    <t>ALTRE RISORSE FISSE CON CARATTERE DI CERTEZZA E STABILITÀ</t>
  </si>
  <si>
    <t>F998</t>
  </si>
  <si>
    <t>Totale Destinazioni a valere su risorse fisse</t>
  </si>
  <si>
    <t>DECURTAZIONE PERMANENTE EX ART. 1 C. 456 L. 147/2013</t>
  </si>
  <si>
    <t>F27I</t>
  </si>
  <si>
    <t>Destinazioni erogate a valere su risorse variabili</t>
  </si>
  <si>
    <t>DEC FONDO/PARTE FISSA LIMITE 2015 (ART.1 C.236 L.208/15)</t>
  </si>
  <si>
    <t>F00G</t>
  </si>
  <si>
    <t>PRODUTTIVITÀ / PERFORMANCE COLLETTIVA</t>
  </si>
  <si>
    <t>U09A</t>
  </si>
  <si>
    <t>DEC FONDO/PARTE FISSA RID PROP PERS (ART.1 C236 L.208/15)</t>
  </si>
  <si>
    <t>F00H</t>
  </si>
  <si>
    <t>PRODUTTIVITÀ / PERFORMANCE INDIVIDUALE</t>
  </si>
  <si>
    <t>U10A</t>
  </si>
  <si>
    <t>ALTRE DECURTAZIONI DEL FONDO /  PARTE FISSA</t>
  </si>
  <si>
    <t>F86H</t>
  </si>
  <si>
    <t>INDENNITA' EROGATE A VALERE SU ART. 15 C. 5 CCNL 1998-01</t>
  </si>
  <si>
    <t>U00I</t>
  </si>
  <si>
    <t>Totale Risorse fisse</t>
  </si>
  <si>
    <t>ALTRI ISTITUTI NON COMPRESI FRA I PRECEDENTI</t>
  </si>
  <si>
    <t>U998</t>
  </si>
  <si>
    <t>Risorse variabili</t>
  </si>
  <si>
    <t>Totale Destinazioni a valere su risorse variabili</t>
  </si>
  <si>
    <t>ENTRATE CONTO TERZI O UTENZA O SPONSORIZZ. (ART 43 L 449/97)</t>
  </si>
  <si>
    <t>F50H</t>
  </si>
  <si>
    <t>Totale Fondo unico</t>
  </si>
  <si>
    <t>RISPARMI DI GESTIONE (ART. 43 L. 449/1997)</t>
  </si>
  <si>
    <t>F51H</t>
  </si>
  <si>
    <t>QUOTE PER INCENTIVI FUNZIONI TECNICHE (ART. 113 DLGS 50/16)</t>
  </si>
  <si>
    <t>F00N</t>
  </si>
  <si>
    <t>REC. EV. ICI (ART 3 C 57 L662/96, ART 59 C 1 L P DLGS446/97)</t>
  </si>
  <si>
    <t>F928</t>
  </si>
  <si>
    <r>
      <t xml:space="preserve">SPECIFICHE DISP. DI LEGGE (ART. 15 C. 1 L. K CCNL 98-01) </t>
    </r>
    <r>
      <rPr>
        <sz val="6"/>
        <rFont val="Arial"/>
        <family val="2"/>
      </rPr>
      <t>(**)</t>
    </r>
  </si>
  <si>
    <t>F929</t>
  </si>
  <si>
    <t>RISP DA STRAORD ACCERT A CONSUNT (ART14 C. 1 CCNL 98-01)</t>
  </si>
  <si>
    <t>F926</t>
  </si>
  <si>
    <t>LIQUID. SENTENZE FAVOREVOLI ALL'ENTE (ART. 27 CCNL 14.9.00)</t>
  </si>
  <si>
    <t>F88H</t>
  </si>
  <si>
    <t>INTEGR. FONDO CCIAA IN EQ. FIN. (ART.15 C.1 L. N CCNL 98-01)</t>
  </si>
  <si>
    <t>F931</t>
  </si>
  <si>
    <t>NUOVI SERVIZI O RIORG. (ART. 15 C. 5 - P.VARIAB. CCNL 98-01)</t>
  </si>
  <si>
    <t>F925</t>
  </si>
  <si>
    <t>INTEGRAZIONE 1,2% (ART. 15 C. 2 CCNL 98-01)</t>
  </si>
  <si>
    <t>F932</t>
  </si>
  <si>
    <t>MESSI NOTIFICATORI (ART. 54 CCNL 14.9.00)</t>
  </si>
  <si>
    <t>F933</t>
  </si>
  <si>
    <t>ECONOMIE AGGIUNTIVE (ART. 16 CC. 4-5 L. 111/11)</t>
  </si>
  <si>
    <t>F96H</t>
  </si>
  <si>
    <t>ALTRE RISORSE VARIABILI</t>
  </si>
  <si>
    <t>F995</t>
  </si>
  <si>
    <t>SOMME NON UTILIZZATE FONDO ANNO PRECEDENTE</t>
  </si>
  <si>
    <t>F999</t>
  </si>
  <si>
    <t>DEC FONDO/PARTE VARIAB. LIMITE 2015(ART.1 C.236 L.208/15)</t>
  </si>
  <si>
    <t>F00I</t>
  </si>
  <si>
    <t>DEC FONDO/PARTE VARIAB. RID PROP PERS(ART.1 C.236 L.208/15)</t>
  </si>
  <si>
    <t>F00L</t>
  </si>
  <si>
    <t>ALTRE DECURTAZIONI DEL FONDO /  PARTE VARIABILE</t>
  </si>
  <si>
    <t>F91H</t>
  </si>
  <si>
    <t>Totale Risorse variabili</t>
  </si>
  <si>
    <t>TOTALE</t>
  </si>
  <si>
    <t>(*) tutti gli importi vanno indicati in euro e al netto degli oneri sociali (contributi ed IRAP) a carico del datore di lavoro</t>
  </si>
  <si>
    <t>(**) Escluse le poste connesse a sponsorizzazioni, recupero evasione ICI e quelle relative a quote per la progettazione, identificate in voci separate.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</si>
</sst>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eneral_)"/>
    <numFmt numFmtId="165" formatCode=";;;"/>
    <numFmt numFmtId="166" formatCode="#,###"/>
  </numFmts>
  <fonts count="48" x14ac:knownFonts="1">
    <font>
      <sz val="11"/>
      <color theme="1"/>
      <name val="Calibri"/>
      <family val="2"/>
      <scheme val="minor"/>
    </font>
    <font>
      <sz val="8"/>
      <color indexed="8"/>
      <name val="Trebuchet MS"/>
      <family val="2"/>
    </font>
    <font>
      <b/>
      <sz val="18"/>
      <color indexed="8"/>
      <name val="Arial"/>
      <family val="2"/>
    </font>
    <font>
      <sz val="10"/>
      <name val="Courier"/>
      <family val="3"/>
    </font>
    <font>
      <sz val="10"/>
      <name val="Arial"/>
      <family val="2"/>
    </font>
    <font>
      <sz val="8"/>
      <name val="Helv"/>
    </font>
    <font>
      <b/>
      <i/>
      <sz val="12"/>
      <name val="Arial"/>
      <family val="2"/>
    </font>
    <font>
      <b/>
      <sz val="12"/>
      <name val="Arial"/>
      <family val="2"/>
    </font>
    <font>
      <sz val="12"/>
      <color theme="1"/>
      <name val="Times New Roman"/>
      <family val="2"/>
    </font>
    <font>
      <b/>
      <sz val="16"/>
      <name val="Arial"/>
      <family val="2"/>
    </font>
    <font>
      <b/>
      <i/>
      <sz val="12"/>
      <color theme="1"/>
      <name val="Arial"/>
      <family val="2"/>
    </font>
    <font>
      <sz val="15"/>
      <name val="Arial"/>
      <family val="2"/>
    </font>
    <font>
      <sz val="15"/>
      <name val="Times New Roman"/>
      <family val="1"/>
    </font>
    <font>
      <b/>
      <sz val="15"/>
      <name val="Arial"/>
      <family val="2"/>
    </font>
    <font>
      <sz val="12"/>
      <name val="Courier"/>
      <family val="3"/>
    </font>
    <font>
      <b/>
      <sz val="10"/>
      <color rgb="FFFF0000"/>
      <name val="Arial"/>
      <family val="2"/>
    </font>
    <font>
      <sz val="18"/>
      <color theme="1"/>
      <name val="Arial"/>
      <family val="2"/>
    </font>
    <font>
      <sz val="16"/>
      <color theme="1"/>
      <name val="Arial"/>
      <family val="2"/>
    </font>
    <font>
      <sz val="11"/>
      <color theme="1"/>
      <name val="Arial"/>
      <family val="2"/>
    </font>
    <font>
      <sz val="12"/>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sz val="8"/>
      <color theme="1"/>
      <name val="Arial"/>
      <family val="2"/>
    </font>
    <font>
      <b/>
      <sz val="12"/>
      <color rgb="FFFF0000"/>
      <name val="Arial"/>
      <family val="2"/>
    </font>
    <font>
      <b/>
      <sz val="12"/>
      <color theme="1"/>
      <name val="Arial"/>
      <family val="2"/>
    </font>
    <font>
      <sz val="12"/>
      <name val="Arial"/>
      <family val="2"/>
    </font>
    <font>
      <sz val="9"/>
      <name val="Arial"/>
      <family val="2"/>
    </font>
    <font>
      <b/>
      <sz val="9"/>
      <color theme="1"/>
      <name val="Arial"/>
      <family val="2"/>
    </font>
    <font>
      <sz val="12"/>
      <color rgb="FFFF0000"/>
      <name val="Arial"/>
      <family val="2"/>
    </font>
    <font>
      <i/>
      <sz val="10"/>
      <color theme="1"/>
      <name val="Arial"/>
      <family val="2"/>
    </font>
    <font>
      <b/>
      <sz val="18"/>
      <name val="Times New Roman"/>
      <family val="1"/>
    </font>
    <font>
      <sz val="8"/>
      <name val="Arial"/>
      <family val="2"/>
    </font>
    <font>
      <sz val="12"/>
      <name val="Cambria"/>
      <family val="1"/>
    </font>
    <font>
      <b/>
      <sz val="9"/>
      <name val="Arial"/>
      <family val="2"/>
    </font>
    <font>
      <b/>
      <sz val="10"/>
      <name val="Arial"/>
      <family val="2"/>
    </font>
    <font>
      <i/>
      <sz val="8"/>
      <name val="Arial"/>
      <family val="2"/>
    </font>
    <font>
      <sz val="7"/>
      <name val="MS Serif"/>
      <family val="1"/>
    </font>
    <font>
      <b/>
      <sz val="12"/>
      <name val="Helv"/>
    </font>
    <font>
      <i/>
      <sz val="8.1999999999999993"/>
      <name val="Arial"/>
      <family val="2"/>
    </font>
    <font>
      <i/>
      <sz val="10"/>
      <name val="Arial"/>
      <family val="2"/>
    </font>
    <font>
      <b/>
      <sz val="8"/>
      <name val="Arial"/>
      <family val="2"/>
    </font>
    <font>
      <b/>
      <sz val="14"/>
      <name val="Helv"/>
    </font>
    <font>
      <sz val="6"/>
      <name val="Arial"/>
      <family val="2"/>
    </font>
    <font>
      <sz val="8"/>
      <color rgb="FF0000CC"/>
      <name val="Cambria"/>
      <family val="1"/>
    </font>
    <font>
      <b/>
      <sz val="8"/>
      <name val="Helv"/>
    </font>
  </fonts>
  <fills count="6">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
      <patternFill patternType="gray0625"/>
    </fill>
  </fills>
  <borders count="41">
    <border>
      <left/>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3" fillId="0" borderId="0"/>
    <xf numFmtId="0" fontId="5" fillId="0" borderId="0"/>
    <xf numFmtId="0" fontId="8" fillId="0" borderId="0"/>
    <xf numFmtId="0" fontId="5" fillId="0" borderId="0"/>
  </cellStyleXfs>
  <cellXfs count="177">
    <xf numFmtId="0" fontId="0" fillId="0" borderId="0" xfId="0"/>
    <xf numFmtId="0" fontId="2" fillId="2" borderId="1" xfId="1" applyFont="1" applyFill="1" applyBorder="1" applyAlignment="1" applyProtection="1">
      <alignment horizontal="centerContinuous" readingOrder="1"/>
    </xf>
    <xf numFmtId="164" fontId="4" fillId="2" borderId="1" xfId="2" applyNumberFormat="1" applyFont="1" applyFill="1" applyBorder="1" applyAlignment="1" applyProtection="1">
      <alignment horizontal="centerContinuous" vertical="center" readingOrder="1"/>
    </xf>
    <xf numFmtId="164" fontId="4" fillId="2" borderId="2" xfId="2" applyNumberFormat="1" applyFont="1" applyFill="1" applyBorder="1" applyAlignment="1" applyProtection="1">
      <alignment horizontal="centerContinuous" vertical="center" readingOrder="1"/>
    </xf>
    <xf numFmtId="0" fontId="6" fillId="0" borderId="3" xfId="3" applyFont="1" applyFill="1" applyBorder="1" applyAlignment="1" applyProtection="1">
      <alignment horizontal="center" vertical="center"/>
    </xf>
    <xf numFmtId="164" fontId="3" fillId="0" borderId="0" xfId="2" applyNumberFormat="1" applyAlignment="1" applyProtection="1">
      <alignment vertical="center"/>
    </xf>
    <xf numFmtId="165" fontId="3" fillId="0" borderId="0" xfId="2" applyNumberFormat="1" applyFont="1" applyAlignment="1" applyProtection="1">
      <alignment vertical="center" wrapText="1"/>
    </xf>
    <xf numFmtId="0" fontId="2" fillId="2" borderId="0" xfId="1" applyFont="1" applyFill="1" applyBorder="1" applyAlignment="1" applyProtection="1">
      <alignment horizontal="centerContinuous" readingOrder="1"/>
    </xf>
    <xf numFmtId="0" fontId="2" fillId="2" borderId="0" xfId="1" applyFont="1" applyFill="1" applyBorder="1" applyAlignment="1" applyProtection="1">
      <alignment horizontal="centerContinuous"/>
    </xf>
    <xf numFmtId="164" fontId="4" fillId="2" borderId="0" xfId="2" applyNumberFormat="1" applyFont="1" applyFill="1" applyBorder="1" applyAlignment="1" applyProtection="1">
      <alignment horizontal="centerContinuous" vertical="center"/>
    </xf>
    <xf numFmtId="164" fontId="4" fillId="2" borderId="4" xfId="2" applyNumberFormat="1" applyFont="1" applyFill="1" applyBorder="1" applyAlignment="1" applyProtection="1">
      <alignment horizontal="centerContinuous" vertical="center"/>
    </xf>
    <xf numFmtId="0" fontId="7" fillId="0" borderId="5" xfId="3" applyFont="1" applyBorder="1" applyAlignment="1" applyProtection="1">
      <alignment horizontal="center" vertical="center" wrapText="1"/>
    </xf>
    <xf numFmtId="164" fontId="3" fillId="2" borderId="6" xfId="2" applyNumberFormat="1" applyFont="1" applyFill="1" applyBorder="1" applyAlignment="1" applyProtection="1">
      <alignment horizontal="right" vertical="top"/>
    </xf>
    <xf numFmtId="164" fontId="3" fillId="2" borderId="7" xfId="2" applyNumberFormat="1" applyFont="1" applyFill="1" applyBorder="1" applyAlignment="1" applyProtection="1">
      <alignment horizontal="right" vertical="top"/>
    </xf>
    <xf numFmtId="0" fontId="2" fillId="2" borderId="7" xfId="1" applyFont="1" applyFill="1" applyBorder="1" applyAlignment="1" applyProtection="1">
      <alignment vertical="top"/>
    </xf>
    <xf numFmtId="164" fontId="4" fillId="2" borderId="7" xfId="2" applyNumberFormat="1" applyFont="1" applyFill="1" applyBorder="1" applyAlignment="1" applyProtection="1">
      <alignment vertical="top"/>
    </xf>
    <xf numFmtId="164" fontId="4" fillId="2" borderId="8" xfId="2" applyNumberFormat="1" applyFont="1" applyFill="1" applyBorder="1" applyAlignment="1" applyProtection="1">
      <alignment vertical="top"/>
    </xf>
    <xf numFmtId="0" fontId="8" fillId="0" borderId="9" xfId="4" applyBorder="1" applyAlignment="1">
      <alignment horizontal="center" vertical="center" wrapText="1"/>
    </xf>
    <xf numFmtId="164" fontId="3" fillId="0" borderId="0" xfId="2" applyNumberFormat="1" applyAlignment="1" applyProtection="1">
      <alignment vertical="top"/>
    </xf>
    <xf numFmtId="14" fontId="3" fillId="0" borderId="0" xfId="2" applyNumberFormat="1" applyAlignment="1" applyProtection="1">
      <alignment vertical="top"/>
    </xf>
    <xf numFmtId="164" fontId="3" fillId="0" borderId="0" xfId="2" applyNumberFormat="1" applyFont="1" applyAlignment="1" applyProtection="1">
      <alignment horizontal="right" vertical="center"/>
    </xf>
    <xf numFmtId="164" fontId="4" fillId="0" borderId="0" xfId="2" applyNumberFormat="1" applyFont="1" applyAlignment="1" applyProtection="1">
      <alignment vertical="center"/>
    </xf>
    <xf numFmtId="164" fontId="6" fillId="0" borderId="5" xfId="2" applyNumberFormat="1" applyFont="1" applyBorder="1" applyAlignment="1" applyProtection="1">
      <alignment horizontal="center" vertical="center" wrapText="1"/>
    </xf>
    <xf numFmtId="164" fontId="9" fillId="0" borderId="0" xfId="2" applyNumberFormat="1" applyFont="1" applyAlignment="1" applyProtection="1">
      <alignment horizontal="left" vertical="center"/>
    </xf>
    <xf numFmtId="0" fontId="10" fillId="0" borderId="9" xfId="4" applyFont="1" applyBorder="1" applyAlignment="1">
      <alignment horizontal="center" vertical="center" wrapText="1"/>
    </xf>
    <xf numFmtId="164" fontId="9" fillId="0" borderId="0" xfId="2" applyNumberFormat="1" applyFont="1" applyAlignment="1" applyProtection="1">
      <alignment horizontal="centerContinuous" vertical="center"/>
    </xf>
    <xf numFmtId="164" fontId="11" fillId="0" borderId="0" xfId="2" applyNumberFormat="1" applyFont="1" applyAlignment="1" applyProtection="1">
      <alignment horizontal="centerContinuous" vertical="center"/>
    </xf>
    <xf numFmtId="164" fontId="12" fillId="0" borderId="0" xfId="2" applyNumberFormat="1" applyFont="1" applyAlignment="1" applyProtection="1">
      <alignment horizontal="centerContinuous" vertical="center"/>
    </xf>
    <xf numFmtId="164" fontId="7" fillId="0" borderId="5" xfId="2" applyNumberFormat="1" applyFont="1" applyBorder="1" applyAlignment="1" applyProtection="1">
      <alignment horizontal="center" vertical="center" wrapText="1"/>
    </xf>
    <xf numFmtId="164" fontId="12" fillId="0" borderId="0" xfId="2" applyNumberFormat="1" applyFont="1" applyAlignment="1" applyProtection="1">
      <alignment vertical="center"/>
    </xf>
    <xf numFmtId="164" fontId="12" fillId="0" borderId="0" xfId="2" applyNumberFormat="1" applyFont="1" applyAlignment="1" applyProtection="1">
      <alignment horizontal="right" vertical="center"/>
    </xf>
    <xf numFmtId="164" fontId="11" fillId="0" borderId="0" xfId="2" applyNumberFormat="1" applyFont="1" applyAlignment="1" applyProtection="1">
      <alignment vertical="center"/>
    </xf>
    <xf numFmtId="164" fontId="13" fillId="0" borderId="0" xfId="2" applyNumberFormat="1" applyFont="1" applyFill="1" applyBorder="1" applyAlignment="1" applyProtection="1">
      <alignment horizontal="center" vertical="center" wrapText="1"/>
    </xf>
    <xf numFmtId="0" fontId="8" fillId="0" borderId="10" xfId="4" applyBorder="1" applyAlignment="1">
      <alignment horizontal="center" vertical="center" wrapText="1"/>
    </xf>
    <xf numFmtId="164" fontId="14" fillId="0" borderId="0" xfId="2" applyNumberFormat="1" applyFont="1" applyBorder="1" applyAlignment="1" applyProtection="1">
      <alignment horizontal="right" vertical="center"/>
    </xf>
    <xf numFmtId="164" fontId="13" fillId="3" borderId="11" xfId="2" applyNumberFormat="1" applyFont="1" applyFill="1" applyBorder="1" applyAlignment="1" applyProtection="1">
      <alignment horizontal="center" vertical="center"/>
    </xf>
    <xf numFmtId="0" fontId="15" fillId="0" borderId="0" xfId="4" applyFont="1" applyAlignment="1" applyProtection="1">
      <alignment horizontal="center" vertical="center"/>
      <protection hidden="1"/>
    </xf>
    <xf numFmtId="164" fontId="13" fillId="0" borderId="0" xfId="2" applyNumberFormat="1" applyFont="1" applyFill="1" applyBorder="1" applyAlignment="1" applyProtection="1">
      <alignment horizontal="left" vertical="center"/>
    </xf>
    <xf numFmtId="164" fontId="12" fillId="0" borderId="0" xfId="2" applyNumberFormat="1" applyFont="1" applyAlignment="1" applyProtection="1">
      <alignment horizontal="center" vertical="center"/>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18" fillId="0" borderId="0" xfId="4" applyFont="1" applyFill="1" applyAlignment="1">
      <alignment horizontal="center" vertical="center"/>
    </xf>
    <xf numFmtId="0" fontId="19" fillId="0" borderId="0" xfId="4" applyFont="1" applyAlignment="1">
      <alignment wrapText="1"/>
    </xf>
    <xf numFmtId="0" fontId="19" fillId="0" borderId="0" xfId="4" applyFont="1"/>
    <xf numFmtId="0" fontId="20" fillId="4" borderId="0" xfId="3" applyFont="1" applyFill="1" applyAlignment="1" applyProtection="1">
      <alignment horizontal="centerContinuous" vertical="center"/>
    </xf>
    <xf numFmtId="0" fontId="21" fillId="4" borderId="0" xfId="3" applyFont="1" applyFill="1" applyAlignment="1" applyProtection="1">
      <alignment horizontal="center" vertical="center"/>
    </xf>
    <xf numFmtId="0" fontId="22" fillId="4" borderId="0" xfId="3" applyFont="1" applyFill="1" applyAlignment="1" applyProtection="1">
      <alignment horizontal="centerContinuous" vertical="center"/>
    </xf>
    <xf numFmtId="0" fontId="19" fillId="0" borderId="0" xfId="4" applyFont="1" applyAlignment="1">
      <alignment vertical="center" wrapText="1"/>
    </xf>
    <xf numFmtId="0" fontId="19" fillId="0" borderId="0" xfId="4" applyFont="1" applyAlignment="1">
      <alignment vertical="center"/>
    </xf>
    <xf numFmtId="0" fontId="23" fillId="0" borderId="0" xfId="4" applyFont="1" applyAlignment="1">
      <alignment vertical="center" wrapText="1"/>
    </xf>
    <xf numFmtId="0" fontId="18" fillId="0" borderId="0" xfId="4" applyFont="1" applyAlignment="1">
      <alignment vertical="center"/>
    </xf>
    <xf numFmtId="0" fontId="19" fillId="0" borderId="0" xfId="4" applyFont="1" applyAlignment="1" applyProtection="1">
      <alignment vertical="center"/>
      <protection hidden="1"/>
    </xf>
    <xf numFmtId="0" fontId="24" fillId="0" borderId="0" xfId="4" applyFont="1" applyAlignment="1">
      <alignment horizontal="center" vertical="center"/>
    </xf>
    <xf numFmtId="0" fontId="25" fillId="0" borderId="0" xfId="4" applyFont="1" applyAlignment="1">
      <alignment horizontal="center" vertical="center"/>
    </xf>
    <xf numFmtId="0" fontId="18" fillId="0" borderId="11" xfId="4" applyFont="1" applyBorder="1" applyAlignment="1" applyProtection="1">
      <alignment horizontal="center" vertical="center" wrapText="1"/>
      <protection locked="0"/>
    </xf>
    <xf numFmtId="0" fontId="26" fillId="0" borderId="0" xfId="4" applyFont="1" applyAlignment="1" applyProtection="1">
      <alignment vertical="center" wrapText="1"/>
    </xf>
    <xf numFmtId="0" fontId="19" fillId="0" borderId="0" xfId="4" applyFont="1" applyAlignment="1" applyProtection="1">
      <alignment horizontal="center" vertical="center"/>
      <protection hidden="1"/>
    </xf>
    <xf numFmtId="0" fontId="19" fillId="0" borderId="0" xfId="4" applyFont="1" applyFill="1" applyAlignment="1" applyProtection="1">
      <alignment horizontal="center" vertical="center"/>
      <protection hidden="1"/>
    </xf>
    <xf numFmtId="0" fontId="18" fillId="0" borderId="0" xfId="4" applyFont="1" applyAlignment="1">
      <alignment horizontal="center" vertical="center"/>
    </xf>
    <xf numFmtId="0" fontId="27" fillId="0" borderId="0" xfId="4" applyFont="1" applyAlignment="1">
      <alignment vertical="center" wrapText="1"/>
    </xf>
    <xf numFmtId="14" fontId="18" fillId="0" borderId="11" xfId="3" applyNumberFormat="1" applyFont="1" applyBorder="1" applyAlignment="1" applyProtection="1">
      <alignment horizontal="center" vertical="center" wrapText="1"/>
      <protection locked="0"/>
    </xf>
    <xf numFmtId="0" fontId="19" fillId="0" borderId="0" xfId="4" applyNumberFormat="1" applyFont="1" applyFill="1" applyAlignment="1" applyProtection="1">
      <alignment horizontal="center" vertical="center"/>
      <protection hidden="1"/>
    </xf>
    <xf numFmtId="0" fontId="19" fillId="0" borderId="0" xfId="4" applyNumberFormat="1" applyFont="1" applyAlignment="1">
      <alignment vertical="center"/>
    </xf>
    <xf numFmtId="14" fontId="19" fillId="0" borderId="0" xfId="4" applyNumberFormat="1" applyFont="1" applyAlignment="1">
      <alignment vertical="center"/>
    </xf>
    <xf numFmtId="3" fontId="18" fillId="0" borderId="11" xfId="4" applyNumberFormat="1" applyFont="1" applyFill="1" applyBorder="1" applyAlignment="1" applyProtection="1">
      <alignment horizontal="center" vertical="center" wrapText="1"/>
      <protection locked="0"/>
    </xf>
    <xf numFmtId="0" fontId="23" fillId="0" borderId="0" xfId="4" applyFont="1" applyAlignment="1">
      <alignment horizontal="center" vertical="center" wrapText="1"/>
    </xf>
    <xf numFmtId="3" fontId="18" fillId="0" borderId="11" xfId="4" applyNumberFormat="1" applyFont="1" applyBorder="1" applyAlignment="1" applyProtection="1">
      <alignment horizontal="center" vertical="center" wrapText="1"/>
      <protection locked="0"/>
    </xf>
    <xf numFmtId="10" fontId="18" fillId="0" borderId="11" xfId="4" applyNumberFormat="1" applyFont="1" applyFill="1" applyBorder="1" applyAlignment="1" applyProtection="1">
      <alignment horizontal="center" vertical="center" wrapText="1"/>
      <protection locked="0"/>
    </xf>
    <xf numFmtId="0" fontId="28" fillId="0" borderId="0" xfId="4" applyFont="1" applyAlignment="1">
      <alignment vertical="center" wrapText="1"/>
    </xf>
    <xf numFmtId="0" fontId="4" fillId="0" borderId="0" xfId="4" applyFont="1" applyAlignment="1">
      <alignment vertical="center" wrapText="1"/>
    </xf>
    <xf numFmtId="0" fontId="29" fillId="0" borderId="0" xfId="4" applyFont="1" applyFill="1" applyAlignment="1">
      <alignment horizontal="center" vertical="center"/>
    </xf>
    <xf numFmtId="0" fontId="29" fillId="0" borderId="0" xfId="4" applyFont="1" applyAlignment="1">
      <alignment horizontal="center" vertical="center"/>
    </xf>
    <xf numFmtId="0" fontId="28" fillId="0" borderId="0" xfId="4" applyFont="1" applyFill="1" applyAlignment="1">
      <alignment vertical="center" wrapText="1"/>
    </xf>
    <xf numFmtId="0" fontId="30" fillId="0" borderId="0" xfId="4" applyFont="1" applyAlignment="1">
      <alignment horizontal="center" vertical="center"/>
    </xf>
    <xf numFmtId="0" fontId="31" fillId="0" borderId="0" xfId="4" applyFont="1" applyAlignment="1" applyProtection="1">
      <alignment vertical="center" wrapText="1"/>
    </xf>
    <xf numFmtId="0" fontId="23" fillId="0" borderId="0" xfId="4" applyFont="1" applyBorder="1" applyAlignment="1">
      <alignment vertical="center"/>
    </xf>
    <xf numFmtId="49" fontId="19" fillId="0" borderId="12" xfId="4" applyNumberFormat="1" applyFont="1" applyBorder="1" applyAlignment="1" applyProtection="1">
      <alignment horizontal="center" vertical="center" wrapText="1"/>
      <protection locked="0"/>
    </xf>
    <xf numFmtId="49" fontId="19" fillId="0" borderId="13" xfId="4" applyNumberFormat="1" applyFont="1" applyBorder="1" applyAlignment="1" applyProtection="1">
      <alignment horizontal="center" vertical="center" wrapText="1"/>
      <protection locked="0"/>
    </xf>
    <xf numFmtId="49" fontId="19" fillId="0" borderId="14" xfId="4" applyNumberFormat="1" applyFont="1" applyBorder="1" applyAlignment="1" applyProtection="1">
      <alignment horizontal="center" vertical="center" wrapText="1"/>
      <protection locked="0"/>
    </xf>
    <xf numFmtId="0" fontId="26" fillId="0" borderId="0" xfId="4" applyFont="1" applyAlignment="1">
      <alignment vertical="center" wrapText="1"/>
    </xf>
    <xf numFmtId="0" fontId="32" fillId="0" borderId="0" xfId="4" applyFont="1" applyAlignment="1">
      <alignment vertical="center"/>
    </xf>
    <xf numFmtId="0" fontId="18" fillId="0" borderId="0" xfId="4" applyFont="1" applyAlignment="1">
      <alignment vertical="center" wrapText="1"/>
    </xf>
    <xf numFmtId="0" fontId="19" fillId="0" borderId="0" xfId="3" applyFont="1" applyAlignment="1">
      <alignment horizontal="center" vertical="center"/>
    </xf>
    <xf numFmtId="0" fontId="32" fillId="0" borderId="0" xfId="4" applyFont="1"/>
    <xf numFmtId="0" fontId="18" fillId="0" borderId="0" xfId="4" applyFont="1"/>
    <xf numFmtId="0" fontId="33" fillId="0" borderId="0" xfId="3" applyFont="1" applyBorder="1" applyAlignment="1" applyProtection="1">
      <alignment horizontal="left" vertical="top"/>
    </xf>
    <xf numFmtId="165" fontId="34" fillId="0" borderId="0" xfId="3" applyNumberFormat="1" applyFont="1" applyBorder="1" applyProtection="1"/>
    <xf numFmtId="0" fontId="5" fillId="0" borderId="0" xfId="3" applyProtection="1"/>
    <xf numFmtId="0" fontId="34" fillId="0" borderId="0" xfId="3" applyFont="1" applyProtection="1"/>
    <xf numFmtId="0" fontId="35" fillId="0" borderId="0" xfId="3" applyFont="1" applyBorder="1" applyAlignment="1" applyProtection="1">
      <alignment horizontal="center" vertical="center"/>
    </xf>
    <xf numFmtId="0" fontId="34" fillId="0" borderId="0" xfId="3" applyFont="1" applyAlignment="1" applyProtection="1">
      <alignment horizontal="center" vertical="center"/>
    </xf>
    <xf numFmtId="0" fontId="34" fillId="0" borderId="0" xfId="3" applyFont="1" applyAlignment="1" applyProtection="1">
      <alignment vertical="center"/>
    </xf>
    <xf numFmtId="0" fontId="36" fillId="0" borderId="0" xfId="3" applyFont="1" applyBorder="1" applyAlignment="1" applyProtection="1">
      <alignment horizontal="left" vertical="center"/>
    </xf>
    <xf numFmtId="0" fontId="5" fillId="0" borderId="0" xfId="3" applyAlignment="1" applyProtection="1">
      <alignment horizontal="center" vertical="center"/>
    </xf>
    <xf numFmtId="0" fontId="5" fillId="0" borderId="0" xfId="3" applyAlignment="1" applyProtection="1">
      <alignment vertical="center"/>
    </xf>
    <xf numFmtId="0" fontId="37" fillId="0" borderId="15" xfId="3" applyFont="1" applyFill="1" applyBorder="1" applyAlignment="1" applyProtection="1">
      <alignment horizontal="centerContinuous" vertical="center" wrapText="1"/>
    </xf>
    <xf numFmtId="0" fontId="34" fillId="0" borderId="16" xfId="3" applyFont="1" applyFill="1" applyBorder="1" applyAlignment="1" applyProtection="1">
      <alignment horizontal="centerContinuous"/>
    </xf>
    <xf numFmtId="0" fontId="5" fillId="0" borderId="17" xfId="3" applyBorder="1" applyAlignment="1" applyProtection="1">
      <alignment horizontal="centerContinuous" vertical="center"/>
    </xf>
    <xf numFmtId="0" fontId="5" fillId="5" borderId="5" xfId="3" applyFill="1" applyBorder="1" applyProtection="1"/>
    <xf numFmtId="0" fontId="5" fillId="0" borderId="16" xfId="3" applyBorder="1" applyAlignment="1" applyProtection="1">
      <alignment horizontal="centerContinuous" vertical="center"/>
    </xf>
    <xf numFmtId="0" fontId="34" fillId="0" borderId="17" xfId="3" applyFont="1" applyFill="1" applyBorder="1" applyAlignment="1" applyProtection="1">
      <alignment horizontal="centerContinuous" vertical="center"/>
    </xf>
    <xf numFmtId="0" fontId="35" fillId="0" borderId="0" xfId="3" applyFont="1" applyFill="1" applyBorder="1" applyAlignment="1" applyProtection="1">
      <alignment horizontal="center" vertical="center" wrapText="1"/>
    </xf>
    <xf numFmtId="0" fontId="34" fillId="0" borderId="18" xfId="3" applyFont="1" applyFill="1" applyBorder="1" applyAlignment="1" applyProtection="1">
      <alignment horizontal="centerContinuous"/>
    </xf>
    <xf numFmtId="0" fontId="38" fillId="0" borderId="11" xfId="3" applyFont="1" applyFill="1" applyBorder="1" applyAlignment="1" applyProtection="1">
      <alignment horizontal="center"/>
    </xf>
    <xf numFmtId="0" fontId="34" fillId="0" borderId="11" xfId="3" applyFont="1" applyFill="1" applyBorder="1" applyAlignment="1" applyProtection="1">
      <alignment horizontal="centerContinuous"/>
    </xf>
    <xf numFmtId="0" fontId="39" fillId="5" borderId="10" xfId="3" applyFont="1" applyFill="1" applyBorder="1" applyAlignment="1" applyProtection="1">
      <alignment horizontal="center" vertical="center" wrapText="1"/>
    </xf>
    <xf numFmtId="0" fontId="38" fillId="0" borderId="12" xfId="3" applyFont="1" applyFill="1" applyBorder="1" applyAlignment="1" applyProtection="1">
      <alignment horizontal="center"/>
    </xf>
    <xf numFmtId="0" fontId="34" fillId="0" borderId="19" xfId="3" applyFont="1" applyFill="1" applyBorder="1" applyAlignment="1" applyProtection="1">
      <alignment horizontal="centerContinuous"/>
    </xf>
    <xf numFmtId="0" fontId="40" fillId="0" borderId="5" xfId="3" applyFont="1" applyBorder="1" applyAlignment="1" applyProtection="1">
      <alignment horizontal="center" vertical="center" wrapText="1"/>
    </xf>
    <xf numFmtId="0" fontId="37" fillId="0" borderId="20" xfId="3" applyFont="1" applyFill="1" applyBorder="1" applyAlignment="1" applyProtection="1">
      <alignment horizontal="left" wrapText="1"/>
    </xf>
    <xf numFmtId="0" fontId="37" fillId="0" borderId="1" xfId="3" applyFont="1" applyFill="1" applyBorder="1" applyAlignment="1" applyProtection="1">
      <alignment horizontal="left" wrapText="1"/>
    </xf>
    <xf numFmtId="0" fontId="37" fillId="0" borderId="21" xfId="3" applyFont="1" applyFill="1" applyBorder="1" applyAlignment="1" applyProtection="1">
      <alignment horizontal="left" wrapText="1"/>
    </xf>
    <xf numFmtId="0" fontId="5" fillId="5" borderId="22" xfId="3" applyFill="1" applyBorder="1" applyProtection="1"/>
    <xf numFmtId="0" fontId="8" fillId="0" borderId="10" xfId="4" applyBorder="1" applyAlignment="1">
      <alignment wrapText="1"/>
    </xf>
    <xf numFmtId="0" fontId="15" fillId="0" borderId="0" xfId="4" applyFont="1" applyAlignment="1" applyProtection="1">
      <alignment horizontal="centerContinuous" vertical="center"/>
      <protection hidden="1"/>
    </xf>
    <xf numFmtId="0" fontId="35" fillId="0" borderId="0" xfId="3" applyFont="1" applyFill="1" applyBorder="1" applyAlignment="1" applyProtection="1">
      <alignment horizontal="centerContinuous" vertical="center"/>
    </xf>
    <xf numFmtId="0" fontId="5" fillId="0" borderId="0" xfId="3" applyAlignment="1" applyProtection="1">
      <alignment horizontal="centerContinuous" vertical="center"/>
    </xf>
    <xf numFmtId="0" fontId="41" fillId="0" borderId="23" xfId="3" applyFont="1" applyFill="1" applyBorder="1" applyAlignment="1" applyProtection="1">
      <alignment horizontal="left" vertical="top" wrapText="1"/>
    </xf>
    <xf numFmtId="0" fontId="37" fillId="0" borderId="7" xfId="3" applyFont="1" applyFill="1" applyBorder="1" applyAlignment="1" applyProtection="1">
      <alignment horizontal="left" wrapText="1"/>
    </xf>
    <xf numFmtId="0" fontId="37" fillId="0" borderId="24" xfId="3" applyFont="1" applyFill="1" applyBorder="1" applyAlignment="1" applyProtection="1">
      <alignment horizontal="left" wrapText="1"/>
    </xf>
    <xf numFmtId="0" fontId="34" fillId="0" borderId="18" xfId="3" applyFont="1" applyFill="1" applyBorder="1" applyAlignment="1" applyProtection="1">
      <alignment horizontal="left"/>
    </xf>
    <xf numFmtId="0" fontId="38" fillId="0" borderId="11" xfId="4" applyFont="1" applyFill="1" applyBorder="1" applyAlignment="1" applyProtection="1">
      <alignment horizontal="center"/>
    </xf>
    <xf numFmtId="3" fontId="5" fillId="0" borderId="19" xfId="3" applyNumberFormat="1" applyFill="1" applyBorder="1" applyAlignment="1" applyProtection="1">
      <protection locked="0"/>
    </xf>
    <xf numFmtId="0" fontId="35" fillId="0" borderId="0" xfId="3" applyFont="1" applyFill="1" applyBorder="1" applyAlignment="1" applyProtection="1">
      <alignment horizontal="center" vertical="center"/>
    </xf>
    <xf numFmtId="3" fontId="5" fillId="0" borderId="0" xfId="3" applyNumberFormat="1" applyAlignment="1" applyProtection="1">
      <alignment vertical="center"/>
    </xf>
    <xf numFmtId="3" fontId="5" fillId="0" borderId="0" xfId="3" applyNumberFormat="1" applyAlignment="1" applyProtection="1">
      <alignment horizontal="center" vertical="center"/>
    </xf>
    <xf numFmtId="3" fontId="5" fillId="0" borderId="19" xfId="3" applyNumberFormat="1" applyBorder="1" applyAlignment="1" applyProtection="1">
      <protection locked="0"/>
    </xf>
    <xf numFmtId="0" fontId="8" fillId="0" borderId="9" xfId="4" applyBorder="1" applyAlignment="1">
      <alignment wrapText="1"/>
    </xf>
    <xf numFmtId="0" fontId="6" fillId="0" borderId="3" xfId="3" applyFont="1" applyFill="1" applyBorder="1" applyAlignment="1" applyProtection="1">
      <alignment horizontal="center" vertical="center" wrapText="1"/>
    </xf>
    <xf numFmtId="0" fontId="42" fillId="0" borderId="25" xfId="3" applyFont="1" applyFill="1" applyBorder="1" applyAlignment="1" applyProtection="1">
      <alignment horizontal="right"/>
    </xf>
    <xf numFmtId="0" fontId="34" fillId="0" borderId="26" xfId="3" applyFont="1" applyFill="1" applyBorder="1" applyAlignment="1" applyProtection="1"/>
    <xf numFmtId="166" fontId="43" fillId="0" borderId="27" xfId="3" applyNumberFormat="1" applyFont="1" applyFill="1" applyBorder="1" applyAlignment="1" applyProtection="1">
      <alignment vertical="center"/>
    </xf>
    <xf numFmtId="0" fontId="5" fillId="0" borderId="0" xfId="3" applyBorder="1" applyAlignment="1">
      <alignment horizontal="center" vertical="center" wrapText="1"/>
    </xf>
    <xf numFmtId="0" fontId="42" fillId="0" borderId="28" xfId="3" applyFont="1" applyFill="1" applyBorder="1" applyAlignment="1" applyProtection="1">
      <alignment horizontal="left"/>
    </xf>
    <xf numFmtId="0" fontId="42" fillId="0" borderId="13" xfId="3" applyFont="1" applyFill="1" applyBorder="1" applyAlignment="1" applyProtection="1">
      <alignment horizontal="left"/>
    </xf>
    <xf numFmtId="0" fontId="42" fillId="0" borderId="29" xfId="3" applyFont="1" applyFill="1" applyBorder="1" applyAlignment="1" applyProtection="1">
      <alignment horizontal="left"/>
    </xf>
    <xf numFmtId="3" fontId="5" fillId="0" borderId="19" xfId="3" applyNumberFormat="1" applyFont="1" applyFill="1" applyBorder="1" applyAlignment="1" applyProtection="1">
      <protection locked="0"/>
    </xf>
    <xf numFmtId="0" fontId="5" fillId="5" borderId="22" xfId="3" applyFont="1" applyFill="1" applyBorder="1" applyProtection="1"/>
    <xf numFmtId="3" fontId="5" fillId="0" borderId="19" xfId="3" applyNumberFormat="1" applyFont="1" applyBorder="1" applyAlignment="1" applyProtection="1">
      <protection locked="0"/>
    </xf>
    <xf numFmtId="0" fontId="5" fillId="0" borderId="0" xfId="3" applyFont="1" applyBorder="1" applyAlignment="1">
      <alignment horizontal="center" vertical="center" wrapText="1"/>
    </xf>
    <xf numFmtId="0" fontId="5" fillId="0" borderId="0" xfId="3" applyFont="1" applyProtection="1"/>
    <xf numFmtId="0" fontId="5" fillId="0" borderId="0" xfId="3" applyFont="1" applyAlignment="1" applyProtection="1">
      <alignment horizontal="center" vertical="center"/>
    </xf>
    <xf numFmtId="3" fontId="5" fillId="0" borderId="0" xfId="3" applyNumberFormat="1" applyFont="1" applyAlignment="1" applyProtection="1">
      <alignment vertical="center"/>
    </xf>
    <xf numFmtId="0" fontId="5" fillId="0" borderId="0" xfId="3" applyFont="1" applyAlignment="1" applyProtection="1">
      <alignment vertical="center"/>
    </xf>
    <xf numFmtId="3" fontId="5" fillId="0" borderId="0" xfId="3" applyNumberFormat="1" applyFont="1" applyAlignment="1" applyProtection="1">
      <alignment horizontal="center" vertical="center"/>
    </xf>
    <xf numFmtId="3" fontId="5" fillId="0" borderId="30" xfId="3" applyNumberFormat="1" applyFont="1" applyBorder="1" applyAlignment="1" applyProtection="1">
      <protection locked="0"/>
    </xf>
    <xf numFmtId="3" fontId="5" fillId="0" borderId="30" xfId="3" applyNumberFormat="1" applyBorder="1" applyAlignment="1" applyProtection="1">
      <protection locked="0"/>
    </xf>
    <xf numFmtId="0" fontId="34" fillId="0" borderId="18" xfId="5" applyFont="1" applyFill="1" applyBorder="1" applyAlignment="1" applyProtection="1">
      <alignment horizontal="left"/>
    </xf>
    <xf numFmtId="0" fontId="38" fillId="0" borderId="11" xfId="5" applyFont="1" applyFill="1" applyBorder="1" applyAlignment="1" applyProtection="1">
      <alignment horizontal="center"/>
    </xf>
    <xf numFmtId="0" fontId="44" fillId="0" borderId="0" xfId="3" applyFont="1" applyBorder="1" applyAlignment="1" applyProtection="1">
      <alignment vertical="center" wrapText="1"/>
    </xf>
    <xf numFmtId="0" fontId="42" fillId="0" borderId="31" xfId="3" applyFont="1" applyFill="1" applyBorder="1" applyAlignment="1" applyProtection="1">
      <alignment horizontal="left"/>
    </xf>
    <xf numFmtId="0" fontId="42" fillId="0" borderId="16" xfId="3" applyFont="1" applyFill="1" applyBorder="1" applyAlignment="1" applyProtection="1">
      <alignment horizontal="left"/>
    </xf>
    <xf numFmtId="0" fontId="42" fillId="0" borderId="17" xfId="3" applyFont="1" applyFill="1" applyBorder="1" applyAlignment="1" applyProtection="1">
      <alignment horizontal="left"/>
    </xf>
    <xf numFmtId="0" fontId="37" fillId="0" borderId="26" xfId="3" applyFont="1" applyFill="1" applyBorder="1" applyAlignment="1" applyProtection="1"/>
    <xf numFmtId="0" fontId="37" fillId="0" borderId="32" xfId="3" applyFont="1" applyFill="1" applyBorder="1" applyAlignment="1" applyProtection="1">
      <alignment horizontal="center"/>
    </xf>
    <xf numFmtId="0" fontId="37" fillId="0" borderId="33" xfId="3" applyFont="1" applyFill="1" applyBorder="1" applyAlignment="1" applyProtection="1"/>
    <xf numFmtId="166" fontId="43" fillId="0" borderId="33" xfId="3" applyNumberFormat="1" applyFont="1" applyFill="1" applyBorder="1" applyAlignment="1" applyProtection="1">
      <alignment vertical="center"/>
    </xf>
    <xf numFmtId="0" fontId="34" fillId="0" borderId="18" xfId="3" applyFont="1" applyFill="1" applyBorder="1" applyAlignment="1" applyProtection="1">
      <alignment horizontal="left" wrapText="1"/>
    </xf>
    <xf numFmtId="0" fontId="34" fillId="0" borderId="34" xfId="3" applyFont="1" applyFill="1" applyBorder="1" applyAlignment="1" applyProtection="1">
      <alignment horizontal="left"/>
    </xf>
    <xf numFmtId="0" fontId="38" fillId="0" borderId="0" xfId="3" applyFont="1" applyFill="1" applyBorder="1" applyAlignment="1" applyProtection="1">
      <alignment horizontal="center"/>
    </xf>
    <xf numFmtId="3" fontId="5" fillId="0" borderId="22" xfId="3" applyNumberFormat="1" applyBorder="1" applyAlignment="1" applyProtection="1"/>
    <xf numFmtId="3" fontId="5" fillId="0" borderId="22" xfId="3" applyNumberFormat="1" applyFont="1" applyBorder="1" applyAlignment="1" applyProtection="1"/>
    <xf numFmtId="0" fontId="5" fillId="0" borderId="18" xfId="3" applyBorder="1" applyProtection="1"/>
    <xf numFmtId="0" fontId="5" fillId="0" borderId="18" xfId="3" applyFont="1" applyBorder="1" applyProtection="1"/>
    <xf numFmtId="3" fontId="46" fillId="0" borderId="19" xfId="3" applyNumberFormat="1" applyFont="1" applyFill="1" applyBorder="1" applyAlignment="1" applyProtection="1">
      <protection locked="0"/>
    </xf>
    <xf numFmtId="0" fontId="37" fillId="0" borderId="35" xfId="3" applyFont="1" applyFill="1" applyBorder="1" applyAlignment="1" applyProtection="1"/>
    <xf numFmtId="166" fontId="43" fillId="0" borderId="36" xfId="3" applyNumberFormat="1" applyFont="1" applyFill="1" applyBorder="1" applyAlignment="1" applyProtection="1">
      <alignment vertical="center"/>
    </xf>
    <xf numFmtId="0" fontId="5" fillId="0" borderId="37" xfId="3" applyBorder="1" applyProtection="1"/>
    <xf numFmtId="0" fontId="43" fillId="0" borderId="38" xfId="3" applyFont="1" applyFill="1" applyBorder="1" applyAlignment="1" applyProtection="1">
      <alignment horizontal="center" vertical="center"/>
    </xf>
    <xf numFmtId="0" fontId="43" fillId="0" borderId="39" xfId="3" applyFont="1" applyFill="1" applyBorder="1" applyAlignment="1" applyProtection="1">
      <alignment horizontal="center" vertical="center"/>
    </xf>
    <xf numFmtId="166" fontId="43" fillId="0" borderId="40" xfId="3" applyNumberFormat="1" applyFont="1" applyFill="1" applyBorder="1" applyAlignment="1" applyProtection="1">
      <alignment vertical="center"/>
    </xf>
    <xf numFmtId="0" fontId="5" fillId="5" borderId="22" xfId="3" applyFill="1" applyBorder="1" applyAlignment="1" applyProtection="1">
      <alignment horizontal="center" vertical="center"/>
    </xf>
    <xf numFmtId="0" fontId="47" fillId="0" borderId="33" xfId="3" applyFont="1" applyBorder="1" applyAlignment="1" applyProtection="1">
      <alignment horizontal="center" vertical="center"/>
    </xf>
    <xf numFmtId="0" fontId="5" fillId="0" borderId="0" xfId="3" applyAlignment="1" applyProtection="1">
      <alignment horizontal="center"/>
    </xf>
    <xf numFmtId="0" fontId="5" fillId="0" borderId="0" xfId="3" applyFill="1" applyBorder="1" applyProtection="1"/>
    <xf numFmtId="0" fontId="5" fillId="0" borderId="0" xfId="3" applyBorder="1" applyProtection="1"/>
    <xf numFmtId="0" fontId="47" fillId="0" borderId="0" xfId="3" applyFont="1" applyProtection="1"/>
  </cellXfs>
  <cellStyles count="6">
    <cellStyle name="Normale" xfId="0" builtinId="0"/>
    <cellStyle name="Normale 2" xfId="3"/>
    <cellStyle name="Normale 3" xfId="4"/>
    <cellStyle name="Normale 4 2" xfId="5"/>
    <cellStyle name="Normale_modello si2 raln_MODIFICATO_ALESSIO" xfId="1"/>
    <cellStyle name="Normale_PRINFEL98_modello si2 raln_MODIFICATO_ALESSIO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12436</xdr:rowOff>
    </xdr:from>
    <xdr:to>
      <xdr:col>3</xdr:col>
      <xdr:colOff>0</xdr:colOff>
      <xdr:row>1</xdr:row>
      <xdr:rowOff>419166</xdr:rowOff>
    </xdr:to>
    <xdr:sp macro="" textlink="">
      <xdr:nvSpPr>
        <xdr:cNvPr id="2" name="Testo 3"/>
        <xdr:cNvSpPr txBox="1">
          <a:spLocks noChangeArrowheads="1"/>
        </xdr:cNvSpPr>
      </xdr:nvSpPr>
      <xdr:spPr bwMode="auto">
        <a:xfrm>
          <a:off x="0" y="564886"/>
          <a:ext cx="5705475" cy="406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0\segreteria\Elena\DOCUMENTI\Statistiche\conto%20annuale%202017\RALN_REGIONI%20E%20AUT_LOC_%20(CCNL%20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0\segreteria\Elena\DOCUMENTI\Statistiche\conto%20annuale%202017\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SICI(1)"/>
      <sheetName val="SICI(2)"/>
      <sheetName val="Tabella Riconciliazione"/>
      <sheetName val="Valori Medi"/>
      <sheetName val="Squadratura 1"/>
      <sheetName val="Squadratura 2"/>
      <sheetName val="Squadratura 3"/>
      <sheetName val="Squadratura 4"/>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row r="1">
          <cell r="A1" t="str">
            <v>COMPARTO REGIONI ED AUTONOMIE LOCALI - anno 2016</v>
          </cell>
          <cell r="M1">
            <v>2016</v>
          </cell>
        </row>
        <row r="16">
          <cell r="AJ16">
            <v>0</v>
          </cell>
          <cell r="AK16">
            <v>0</v>
          </cell>
        </row>
        <row r="17">
          <cell r="AJ17">
            <v>0</v>
          </cell>
          <cell r="AK17">
            <v>1</v>
          </cell>
        </row>
        <row r="18">
          <cell r="AJ18">
            <v>1</v>
          </cell>
          <cell r="AK18">
            <v>0</v>
          </cell>
        </row>
        <row r="19">
          <cell r="AJ19">
            <v>0</v>
          </cell>
          <cell r="AK19">
            <v>0</v>
          </cell>
        </row>
        <row r="20">
          <cell r="AJ20">
            <v>0</v>
          </cell>
          <cell r="AK20">
            <v>0</v>
          </cell>
        </row>
        <row r="21">
          <cell r="AJ21">
            <v>0</v>
          </cell>
          <cell r="AK21">
            <v>0</v>
          </cell>
        </row>
        <row r="22">
          <cell r="AJ22">
            <v>0</v>
          </cell>
          <cell r="AK22">
            <v>0</v>
          </cell>
        </row>
        <row r="23">
          <cell r="AJ23">
            <v>0</v>
          </cell>
          <cell r="AK23">
            <v>0</v>
          </cell>
        </row>
        <row r="24">
          <cell r="AJ24">
            <v>2</v>
          </cell>
          <cell r="AK24">
            <v>1</v>
          </cell>
        </row>
        <row r="25">
          <cell r="AJ25">
            <v>0</v>
          </cell>
          <cell r="AK25">
            <v>0</v>
          </cell>
        </row>
        <row r="26">
          <cell r="AJ26">
            <v>3</v>
          </cell>
          <cell r="AK26">
            <v>11</v>
          </cell>
        </row>
        <row r="27">
          <cell r="AJ27">
            <v>1</v>
          </cell>
          <cell r="AK27">
            <v>0</v>
          </cell>
        </row>
        <row r="28">
          <cell r="AJ28">
            <v>2</v>
          </cell>
          <cell r="AK28">
            <v>2</v>
          </cell>
        </row>
        <row r="29">
          <cell r="AJ29">
            <v>0</v>
          </cell>
          <cell r="AK29">
            <v>1</v>
          </cell>
        </row>
        <row r="30">
          <cell r="AJ30">
            <v>0</v>
          </cell>
          <cell r="AK30">
            <v>0</v>
          </cell>
        </row>
        <row r="31">
          <cell r="AJ31">
            <v>0</v>
          </cell>
          <cell r="AK31">
            <v>0</v>
          </cell>
        </row>
        <row r="32">
          <cell r="AJ32">
            <v>1</v>
          </cell>
          <cell r="AK32">
            <v>1</v>
          </cell>
        </row>
        <row r="33">
          <cell r="AJ33">
            <v>1</v>
          </cell>
          <cell r="AK33">
            <v>0</v>
          </cell>
        </row>
        <row r="34">
          <cell r="AJ34">
            <v>1</v>
          </cell>
          <cell r="AK34">
            <v>0</v>
          </cell>
        </row>
        <row r="35">
          <cell r="AJ35">
            <v>1</v>
          </cell>
          <cell r="AK35">
            <v>0</v>
          </cell>
        </row>
        <row r="36">
          <cell r="AJ36">
            <v>0</v>
          </cell>
          <cell r="AK36">
            <v>0</v>
          </cell>
        </row>
        <row r="37">
          <cell r="AJ37">
            <v>0</v>
          </cell>
          <cell r="AK37">
            <v>2</v>
          </cell>
        </row>
        <row r="38">
          <cell r="AJ38">
            <v>0</v>
          </cell>
          <cell r="AK38">
            <v>0</v>
          </cell>
        </row>
        <row r="39">
          <cell r="AJ39">
            <v>0</v>
          </cell>
          <cell r="AK39">
            <v>0</v>
          </cell>
        </row>
        <row r="40">
          <cell r="AJ40">
            <v>0</v>
          </cell>
          <cell r="AK40">
            <v>0</v>
          </cell>
        </row>
        <row r="41">
          <cell r="AJ41">
            <v>0</v>
          </cell>
          <cell r="AK41">
            <v>0</v>
          </cell>
        </row>
        <row r="42">
          <cell r="AJ42">
            <v>0</v>
          </cell>
          <cell r="AK42">
            <v>0</v>
          </cell>
        </row>
        <row r="43">
          <cell r="AJ43">
            <v>0</v>
          </cell>
          <cell r="AK43">
            <v>0</v>
          </cell>
        </row>
        <row r="44">
          <cell r="AJ44">
            <v>0</v>
          </cell>
          <cell r="AK44">
            <v>0</v>
          </cell>
        </row>
        <row r="45">
          <cell r="AJ45">
            <v>0</v>
          </cell>
          <cell r="AK45">
            <v>0</v>
          </cell>
        </row>
        <row r="46">
          <cell r="AJ46">
            <v>0</v>
          </cell>
          <cell r="AK46">
            <v>0</v>
          </cell>
        </row>
        <row r="47">
          <cell r="AJ47">
            <v>0</v>
          </cell>
          <cell r="AK47">
            <v>0</v>
          </cell>
        </row>
      </sheetData>
      <sheetData sheetId="7"/>
      <sheetData sheetId="8"/>
      <sheetData sheetId="9"/>
      <sheetData sheetId="10"/>
      <sheetData sheetId="11"/>
      <sheetData sheetId="12"/>
      <sheetData sheetId="13"/>
      <sheetData sheetId="14"/>
      <sheetData sheetId="15"/>
      <sheetData sheetId="16"/>
      <sheetData sheetId="17"/>
      <sheetData sheetId="18">
        <row r="17">
          <cell r="AA17">
            <v>12</v>
          </cell>
        </row>
        <row r="18">
          <cell r="AA18">
            <v>12</v>
          </cell>
        </row>
        <row r="24">
          <cell r="AA24">
            <v>36</v>
          </cell>
        </row>
        <row r="26">
          <cell r="AA26">
            <v>166.8</v>
          </cell>
        </row>
        <row r="27">
          <cell r="AA27">
            <v>12</v>
          </cell>
        </row>
        <row r="28">
          <cell r="AA28">
            <v>48</v>
          </cell>
        </row>
        <row r="29">
          <cell r="AA29">
            <v>11.8</v>
          </cell>
        </row>
        <row r="32">
          <cell r="AA32">
            <v>24</v>
          </cell>
        </row>
        <row r="33">
          <cell r="AA33">
            <v>12</v>
          </cell>
        </row>
        <row r="34">
          <cell r="AA34">
            <v>12</v>
          </cell>
        </row>
        <row r="35">
          <cell r="AA35">
            <v>12</v>
          </cell>
        </row>
        <row r="37">
          <cell r="AA37">
            <v>24</v>
          </cell>
        </row>
      </sheetData>
      <sheetData sheetId="19"/>
      <sheetData sheetId="20"/>
      <sheetData sheetId="21"/>
      <sheetData sheetId="22"/>
      <sheetData sheetId="23"/>
      <sheetData sheetId="24">
        <row r="17">
          <cell r="E17">
            <v>42702</v>
          </cell>
        </row>
        <row r="19">
          <cell r="E19">
            <v>42702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showGridLines="0" zoomScaleNormal="100" workbookViewId="0">
      <selection activeCell="E81" sqref="E81"/>
    </sheetView>
  </sheetViews>
  <sheetFormatPr defaultRowHeight="15" x14ac:dyDescent="0.2"/>
  <cols>
    <col min="1" max="2" width="8" style="83" customWidth="1"/>
    <col min="3" max="3" width="143.5703125" style="43" customWidth="1"/>
    <col min="4" max="4" width="2.28515625" style="43" customWidth="1"/>
    <col min="5" max="5" width="14.42578125" style="84" customWidth="1"/>
    <col min="6" max="6" width="40.7109375" style="42" customWidth="1"/>
    <col min="7" max="10" width="10.28515625" style="43" customWidth="1"/>
    <col min="11" max="13" width="10.28515625" style="43" hidden="1" customWidth="1"/>
    <col min="14" max="14" width="12.7109375" style="43" hidden="1" customWidth="1"/>
    <col min="15" max="16" width="10.28515625" style="43" customWidth="1"/>
    <col min="17" max="256" width="9.140625" style="43"/>
    <col min="257" max="258" width="8" style="43" customWidth="1"/>
    <col min="259" max="259" width="143.5703125" style="43" customWidth="1"/>
    <col min="260" max="260" width="2.28515625" style="43" customWidth="1"/>
    <col min="261" max="261" width="14.42578125" style="43" customWidth="1"/>
    <col min="262" max="262" width="40.7109375" style="43" customWidth="1"/>
    <col min="263" max="266" width="10.28515625" style="43" customWidth="1"/>
    <col min="267" max="270" width="0" style="43" hidden="1" customWidth="1"/>
    <col min="271" max="272" width="10.28515625" style="43" customWidth="1"/>
    <col min="273" max="512" width="9.140625" style="43"/>
    <col min="513" max="514" width="8" style="43" customWidth="1"/>
    <col min="515" max="515" width="143.5703125" style="43" customWidth="1"/>
    <col min="516" max="516" width="2.28515625" style="43" customWidth="1"/>
    <col min="517" max="517" width="14.42578125" style="43" customWidth="1"/>
    <col min="518" max="518" width="40.7109375" style="43" customWidth="1"/>
    <col min="519" max="522" width="10.28515625" style="43" customWidth="1"/>
    <col min="523" max="526" width="0" style="43" hidden="1" customWidth="1"/>
    <col min="527" max="528" width="10.28515625" style="43" customWidth="1"/>
    <col min="529" max="768" width="9.140625" style="43"/>
    <col min="769" max="770" width="8" style="43" customWidth="1"/>
    <col min="771" max="771" width="143.5703125" style="43" customWidth="1"/>
    <col min="772" max="772" width="2.28515625" style="43" customWidth="1"/>
    <col min="773" max="773" width="14.42578125" style="43" customWidth="1"/>
    <col min="774" max="774" width="40.7109375" style="43" customWidth="1"/>
    <col min="775" max="778" width="10.28515625" style="43" customWidth="1"/>
    <col min="779" max="782" width="0" style="43" hidden="1" customWidth="1"/>
    <col min="783" max="784" width="10.28515625" style="43" customWidth="1"/>
    <col min="785" max="1024" width="9.140625" style="43"/>
    <col min="1025" max="1026" width="8" style="43" customWidth="1"/>
    <col min="1027" max="1027" width="143.5703125" style="43" customWidth="1"/>
    <col min="1028" max="1028" width="2.28515625" style="43" customWidth="1"/>
    <col min="1029" max="1029" width="14.42578125" style="43" customWidth="1"/>
    <col min="1030" max="1030" width="40.7109375" style="43" customWidth="1"/>
    <col min="1031" max="1034" width="10.28515625" style="43" customWidth="1"/>
    <col min="1035" max="1038" width="0" style="43" hidden="1" customWidth="1"/>
    <col min="1039" max="1040" width="10.28515625" style="43" customWidth="1"/>
    <col min="1041" max="1280" width="9.140625" style="43"/>
    <col min="1281" max="1282" width="8" style="43" customWidth="1"/>
    <col min="1283" max="1283" width="143.5703125" style="43" customWidth="1"/>
    <col min="1284" max="1284" width="2.28515625" style="43" customWidth="1"/>
    <col min="1285" max="1285" width="14.42578125" style="43" customWidth="1"/>
    <col min="1286" max="1286" width="40.7109375" style="43" customWidth="1"/>
    <col min="1287" max="1290" width="10.28515625" style="43" customWidth="1"/>
    <col min="1291" max="1294" width="0" style="43" hidden="1" customWidth="1"/>
    <col min="1295" max="1296" width="10.28515625" style="43" customWidth="1"/>
    <col min="1297" max="1536" width="9.140625" style="43"/>
    <col min="1537" max="1538" width="8" style="43" customWidth="1"/>
    <col min="1539" max="1539" width="143.5703125" style="43" customWidth="1"/>
    <col min="1540" max="1540" width="2.28515625" style="43" customWidth="1"/>
    <col min="1541" max="1541" width="14.42578125" style="43" customWidth="1"/>
    <col min="1542" max="1542" width="40.7109375" style="43" customWidth="1"/>
    <col min="1543" max="1546" width="10.28515625" style="43" customWidth="1"/>
    <col min="1547" max="1550" width="0" style="43" hidden="1" customWidth="1"/>
    <col min="1551" max="1552" width="10.28515625" style="43" customWidth="1"/>
    <col min="1553" max="1792" width="9.140625" style="43"/>
    <col min="1793" max="1794" width="8" style="43" customWidth="1"/>
    <col min="1795" max="1795" width="143.5703125" style="43" customWidth="1"/>
    <col min="1796" max="1796" width="2.28515625" style="43" customWidth="1"/>
    <col min="1797" max="1797" width="14.42578125" style="43" customWidth="1"/>
    <col min="1798" max="1798" width="40.7109375" style="43" customWidth="1"/>
    <col min="1799" max="1802" width="10.28515625" style="43" customWidth="1"/>
    <col min="1803" max="1806" width="0" style="43" hidden="1" customWidth="1"/>
    <col min="1807" max="1808" width="10.28515625" style="43" customWidth="1"/>
    <col min="1809" max="2048" width="9.140625" style="43"/>
    <col min="2049" max="2050" width="8" style="43" customWidth="1"/>
    <col min="2051" max="2051" width="143.5703125" style="43" customWidth="1"/>
    <col min="2052" max="2052" width="2.28515625" style="43" customWidth="1"/>
    <col min="2053" max="2053" width="14.42578125" style="43" customWidth="1"/>
    <col min="2054" max="2054" width="40.7109375" style="43" customWidth="1"/>
    <col min="2055" max="2058" width="10.28515625" style="43" customWidth="1"/>
    <col min="2059" max="2062" width="0" style="43" hidden="1" customWidth="1"/>
    <col min="2063" max="2064" width="10.28515625" style="43" customWidth="1"/>
    <col min="2065" max="2304" width="9.140625" style="43"/>
    <col min="2305" max="2306" width="8" style="43" customWidth="1"/>
    <col min="2307" max="2307" width="143.5703125" style="43" customWidth="1"/>
    <col min="2308" max="2308" width="2.28515625" style="43" customWidth="1"/>
    <col min="2309" max="2309" width="14.42578125" style="43" customWidth="1"/>
    <col min="2310" max="2310" width="40.7109375" style="43" customWidth="1"/>
    <col min="2311" max="2314" width="10.28515625" style="43" customWidth="1"/>
    <col min="2315" max="2318" width="0" style="43" hidden="1" customWidth="1"/>
    <col min="2319" max="2320" width="10.28515625" style="43" customWidth="1"/>
    <col min="2321" max="2560" width="9.140625" style="43"/>
    <col min="2561" max="2562" width="8" style="43" customWidth="1"/>
    <col min="2563" max="2563" width="143.5703125" style="43" customWidth="1"/>
    <col min="2564" max="2564" width="2.28515625" style="43" customWidth="1"/>
    <col min="2565" max="2565" width="14.42578125" style="43" customWidth="1"/>
    <col min="2566" max="2566" width="40.7109375" style="43" customWidth="1"/>
    <col min="2567" max="2570" width="10.28515625" style="43" customWidth="1"/>
    <col min="2571" max="2574" width="0" style="43" hidden="1" customWidth="1"/>
    <col min="2575" max="2576" width="10.28515625" style="43" customWidth="1"/>
    <col min="2577" max="2816" width="9.140625" style="43"/>
    <col min="2817" max="2818" width="8" style="43" customWidth="1"/>
    <col min="2819" max="2819" width="143.5703125" style="43" customWidth="1"/>
    <col min="2820" max="2820" width="2.28515625" style="43" customWidth="1"/>
    <col min="2821" max="2821" width="14.42578125" style="43" customWidth="1"/>
    <col min="2822" max="2822" width="40.7109375" style="43" customWidth="1"/>
    <col min="2823" max="2826" width="10.28515625" style="43" customWidth="1"/>
    <col min="2827" max="2830" width="0" style="43" hidden="1" customWidth="1"/>
    <col min="2831" max="2832" width="10.28515625" style="43" customWidth="1"/>
    <col min="2833" max="3072" width="9.140625" style="43"/>
    <col min="3073" max="3074" width="8" style="43" customWidth="1"/>
    <col min="3075" max="3075" width="143.5703125" style="43" customWidth="1"/>
    <col min="3076" max="3076" width="2.28515625" style="43" customWidth="1"/>
    <col min="3077" max="3077" width="14.42578125" style="43" customWidth="1"/>
    <col min="3078" max="3078" width="40.7109375" style="43" customWidth="1"/>
    <col min="3079" max="3082" width="10.28515625" style="43" customWidth="1"/>
    <col min="3083" max="3086" width="0" style="43" hidden="1" customWidth="1"/>
    <col min="3087" max="3088" width="10.28515625" style="43" customWidth="1"/>
    <col min="3089" max="3328" width="9.140625" style="43"/>
    <col min="3329" max="3330" width="8" style="43" customWidth="1"/>
    <col min="3331" max="3331" width="143.5703125" style="43" customWidth="1"/>
    <col min="3332" max="3332" width="2.28515625" style="43" customWidth="1"/>
    <col min="3333" max="3333" width="14.42578125" style="43" customWidth="1"/>
    <col min="3334" max="3334" width="40.7109375" style="43" customWidth="1"/>
    <col min="3335" max="3338" width="10.28515625" style="43" customWidth="1"/>
    <col min="3339" max="3342" width="0" style="43" hidden="1" customWidth="1"/>
    <col min="3343" max="3344" width="10.28515625" style="43" customWidth="1"/>
    <col min="3345" max="3584" width="9.140625" style="43"/>
    <col min="3585" max="3586" width="8" style="43" customWidth="1"/>
    <col min="3587" max="3587" width="143.5703125" style="43" customWidth="1"/>
    <col min="3588" max="3588" width="2.28515625" style="43" customWidth="1"/>
    <col min="3589" max="3589" width="14.42578125" style="43" customWidth="1"/>
    <col min="3590" max="3590" width="40.7109375" style="43" customWidth="1"/>
    <col min="3591" max="3594" width="10.28515625" style="43" customWidth="1"/>
    <col min="3595" max="3598" width="0" style="43" hidden="1" customWidth="1"/>
    <col min="3599" max="3600" width="10.28515625" style="43" customWidth="1"/>
    <col min="3601" max="3840" width="9.140625" style="43"/>
    <col min="3841" max="3842" width="8" style="43" customWidth="1"/>
    <col min="3843" max="3843" width="143.5703125" style="43" customWidth="1"/>
    <col min="3844" max="3844" width="2.28515625" style="43" customWidth="1"/>
    <col min="3845" max="3845" width="14.42578125" style="43" customWidth="1"/>
    <col min="3846" max="3846" width="40.7109375" style="43" customWidth="1"/>
    <col min="3847" max="3850" width="10.28515625" style="43" customWidth="1"/>
    <col min="3851" max="3854" width="0" style="43" hidden="1" customWidth="1"/>
    <col min="3855" max="3856" width="10.28515625" style="43" customWidth="1"/>
    <col min="3857" max="4096" width="9.140625" style="43"/>
    <col min="4097" max="4098" width="8" style="43" customWidth="1"/>
    <col min="4099" max="4099" width="143.5703125" style="43" customWidth="1"/>
    <col min="4100" max="4100" width="2.28515625" style="43" customWidth="1"/>
    <col min="4101" max="4101" width="14.42578125" style="43" customWidth="1"/>
    <col min="4102" max="4102" width="40.7109375" style="43" customWidth="1"/>
    <col min="4103" max="4106" width="10.28515625" style="43" customWidth="1"/>
    <col min="4107" max="4110" width="0" style="43" hidden="1" customWidth="1"/>
    <col min="4111" max="4112" width="10.28515625" style="43" customWidth="1"/>
    <col min="4113" max="4352" width="9.140625" style="43"/>
    <col min="4353" max="4354" width="8" style="43" customWidth="1"/>
    <col min="4355" max="4355" width="143.5703125" style="43" customWidth="1"/>
    <col min="4356" max="4356" width="2.28515625" style="43" customWidth="1"/>
    <col min="4357" max="4357" width="14.42578125" style="43" customWidth="1"/>
    <col min="4358" max="4358" width="40.7109375" style="43" customWidth="1"/>
    <col min="4359" max="4362" width="10.28515625" style="43" customWidth="1"/>
    <col min="4363" max="4366" width="0" style="43" hidden="1" customWidth="1"/>
    <col min="4367" max="4368" width="10.28515625" style="43" customWidth="1"/>
    <col min="4369" max="4608" width="9.140625" style="43"/>
    <col min="4609" max="4610" width="8" style="43" customWidth="1"/>
    <col min="4611" max="4611" width="143.5703125" style="43" customWidth="1"/>
    <col min="4612" max="4612" width="2.28515625" style="43" customWidth="1"/>
    <col min="4613" max="4613" width="14.42578125" style="43" customWidth="1"/>
    <col min="4614" max="4614" width="40.7109375" style="43" customWidth="1"/>
    <col min="4615" max="4618" width="10.28515625" style="43" customWidth="1"/>
    <col min="4619" max="4622" width="0" style="43" hidden="1" customWidth="1"/>
    <col min="4623" max="4624" width="10.28515625" style="43" customWidth="1"/>
    <col min="4625" max="4864" width="9.140625" style="43"/>
    <col min="4865" max="4866" width="8" style="43" customWidth="1"/>
    <col min="4867" max="4867" width="143.5703125" style="43" customWidth="1"/>
    <col min="4868" max="4868" width="2.28515625" style="43" customWidth="1"/>
    <col min="4869" max="4869" width="14.42578125" style="43" customWidth="1"/>
    <col min="4870" max="4870" width="40.7109375" style="43" customWidth="1"/>
    <col min="4871" max="4874" width="10.28515625" style="43" customWidth="1"/>
    <col min="4875" max="4878" width="0" style="43" hidden="1" customWidth="1"/>
    <col min="4879" max="4880" width="10.28515625" style="43" customWidth="1"/>
    <col min="4881" max="5120" width="9.140625" style="43"/>
    <col min="5121" max="5122" width="8" style="43" customWidth="1"/>
    <col min="5123" max="5123" width="143.5703125" style="43" customWidth="1"/>
    <col min="5124" max="5124" width="2.28515625" style="43" customWidth="1"/>
    <col min="5125" max="5125" width="14.42578125" style="43" customWidth="1"/>
    <col min="5126" max="5126" width="40.7109375" style="43" customWidth="1"/>
    <col min="5127" max="5130" width="10.28515625" style="43" customWidth="1"/>
    <col min="5131" max="5134" width="0" style="43" hidden="1" customWidth="1"/>
    <col min="5135" max="5136" width="10.28515625" style="43" customWidth="1"/>
    <col min="5137" max="5376" width="9.140625" style="43"/>
    <col min="5377" max="5378" width="8" style="43" customWidth="1"/>
    <col min="5379" max="5379" width="143.5703125" style="43" customWidth="1"/>
    <col min="5380" max="5380" width="2.28515625" style="43" customWidth="1"/>
    <col min="5381" max="5381" width="14.42578125" style="43" customWidth="1"/>
    <col min="5382" max="5382" width="40.7109375" style="43" customWidth="1"/>
    <col min="5383" max="5386" width="10.28515625" style="43" customWidth="1"/>
    <col min="5387" max="5390" width="0" style="43" hidden="1" customWidth="1"/>
    <col min="5391" max="5392" width="10.28515625" style="43" customWidth="1"/>
    <col min="5393" max="5632" width="9.140625" style="43"/>
    <col min="5633" max="5634" width="8" style="43" customWidth="1"/>
    <col min="5635" max="5635" width="143.5703125" style="43" customWidth="1"/>
    <col min="5636" max="5636" width="2.28515625" style="43" customWidth="1"/>
    <col min="5637" max="5637" width="14.42578125" style="43" customWidth="1"/>
    <col min="5638" max="5638" width="40.7109375" style="43" customWidth="1"/>
    <col min="5639" max="5642" width="10.28515625" style="43" customWidth="1"/>
    <col min="5643" max="5646" width="0" style="43" hidden="1" customWidth="1"/>
    <col min="5647" max="5648" width="10.28515625" style="43" customWidth="1"/>
    <col min="5649" max="5888" width="9.140625" style="43"/>
    <col min="5889" max="5890" width="8" style="43" customWidth="1"/>
    <col min="5891" max="5891" width="143.5703125" style="43" customWidth="1"/>
    <col min="5892" max="5892" width="2.28515625" style="43" customWidth="1"/>
    <col min="5893" max="5893" width="14.42578125" style="43" customWidth="1"/>
    <col min="5894" max="5894" width="40.7109375" style="43" customWidth="1"/>
    <col min="5895" max="5898" width="10.28515625" style="43" customWidth="1"/>
    <col min="5899" max="5902" width="0" style="43" hidden="1" customWidth="1"/>
    <col min="5903" max="5904" width="10.28515625" style="43" customWidth="1"/>
    <col min="5905" max="6144" width="9.140625" style="43"/>
    <col min="6145" max="6146" width="8" style="43" customWidth="1"/>
    <col min="6147" max="6147" width="143.5703125" style="43" customWidth="1"/>
    <col min="6148" max="6148" width="2.28515625" style="43" customWidth="1"/>
    <col min="6149" max="6149" width="14.42578125" style="43" customWidth="1"/>
    <col min="6150" max="6150" width="40.7109375" style="43" customWidth="1"/>
    <col min="6151" max="6154" width="10.28515625" style="43" customWidth="1"/>
    <col min="6155" max="6158" width="0" style="43" hidden="1" customWidth="1"/>
    <col min="6159" max="6160" width="10.28515625" style="43" customWidth="1"/>
    <col min="6161" max="6400" width="9.140625" style="43"/>
    <col min="6401" max="6402" width="8" style="43" customWidth="1"/>
    <col min="6403" max="6403" width="143.5703125" style="43" customWidth="1"/>
    <col min="6404" max="6404" width="2.28515625" style="43" customWidth="1"/>
    <col min="6405" max="6405" width="14.42578125" style="43" customWidth="1"/>
    <col min="6406" max="6406" width="40.7109375" style="43" customWidth="1"/>
    <col min="6407" max="6410" width="10.28515625" style="43" customWidth="1"/>
    <col min="6411" max="6414" width="0" style="43" hidden="1" customWidth="1"/>
    <col min="6415" max="6416" width="10.28515625" style="43" customWidth="1"/>
    <col min="6417" max="6656" width="9.140625" style="43"/>
    <col min="6657" max="6658" width="8" style="43" customWidth="1"/>
    <col min="6659" max="6659" width="143.5703125" style="43" customWidth="1"/>
    <col min="6660" max="6660" width="2.28515625" style="43" customWidth="1"/>
    <col min="6661" max="6661" width="14.42578125" style="43" customWidth="1"/>
    <col min="6662" max="6662" width="40.7109375" style="43" customWidth="1"/>
    <col min="6663" max="6666" width="10.28515625" style="43" customWidth="1"/>
    <col min="6667" max="6670" width="0" style="43" hidden="1" customWidth="1"/>
    <col min="6671" max="6672" width="10.28515625" style="43" customWidth="1"/>
    <col min="6673" max="6912" width="9.140625" style="43"/>
    <col min="6913" max="6914" width="8" style="43" customWidth="1"/>
    <col min="6915" max="6915" width="143.5703125" style="43" customWidth="1"/>
    <col min="6916" max="6916" width="2.28515625" style="43" customWidth="1"/>
    <col min="6917" max="6917" width="14.42578125" style="43" customWidth="1"/>
    <col min="6918" max="6918" width="40.7109375" style="43" customWidth="1"/>
    <col min="6919" max="6922" width="10.28515625" style="43" customWidth="1"/>
    <col min="6923" max="6926" width="0" style="43" hidden="1" customWidth="1"/>
    <col min="6927" max="6928" width="10.28515625" style="43" customWidth="1"/>
    <col min="6929" max="7168" width="9.140625" style="43"/>
    <col min="7169" max="7170" width="8" style="43" customWidth="1"/>
    <col min="7171" max="7171" width="143.5703125" style="43" customWidth="1"/>
    <col min="7172" max="7172" width="2.28515625" style="43" customWidth="1"/>
    <col min="7173" max="7173" width="14.42578125" style="43" customWidth="1"/>
    <col min="7174" max="7174" width="40.7109375" style="43" customWidth="1"/>
    <col min="7175" max="7178" width="10.28515625" style="43" customWidth="1"/>
    <col min="7179" max="7182" width="0" style="43" hidden="1" customWidth="1"/>
    <col min="7183" max="7184" width="10.28515625" style="43" customWidth="1"/>
    <col min="7185" max="7424" width="9.140625" style="43"/>
    <col min="7425" max="7426" width="8" style="43" customWidth="1"/>
    <col min="7427" max="7427" width="143.5703125" style="43" customWidth="1"/>
    <col min="7428" max="7428" width="2.28515625" style="43" customWidth="1"/>
    <col min="7429" max="7429" width="14.42578125" style="43" customWidth="1"/>
    <col min="7430" max="7430" width="40.7109375" style="43" customWidth="1"/>
    <col min="7431" max="7434" width="10.28515625" style="43" customWidth="1"/>
    <col min="7435" max="7438" width="0" style="43" hidden="1" customWidth="1"/>
    <col min="7439" max="7440" width="10.28515625" style="43" customWidth="1"/>
    <col min="7441" max="7680" width="9.140625" style="43"/>
    <col min="7681" max="7682" width="8" style="43" customWidth="1"/>
    <col min="7683" max="7683" width="143.5703125" style="43" customWidth="1"/>
    <col min="7684" max="7684" width="2.28515625" style="43" customWidth="1"/>
    <col min="7685" max="7685" width="14.42578125" style="43" customWidth="1"/>
    <col min="7686" max="7686" width="40.7109375" style="43" customWidth="1"/>
    <col min="7687" max="7690" width="10.28515625" style="43" customWidth="1"/>
    <col min="7691" max="7694" width="0" style="43" hidden="1" customWidth="1"/>
    <col min="7695" max="7696" width="10.28515625" style="43" customWidth="1"/>
    <col min="7697" max="7936" width="9.140625" style="43"/>
    <col min="7937" max="7938" width="8" style="43" customWidth="1"/>
    <col min="7939" max="7939" width="143.5703125" style="43" customWidth="1"/>
    <col min="7940" max="7940" width="2.28515625" style="43" customWidth="1"/>
    <col min="7941" max="7941" width="14.42578125" style="43" customWidth="1"/>
    <col min="7942" max="7942" width="40.7109375" style="43" customWidth="1"/>
    <col min="7943" max="7946" width="10.28515625" style="43" customWidth="1"/>
    <col min="7947" max="7950" width="0" style="43" hidden="1" customWidth="1"/>
    <col min="7951" max="7952" width="10.28515625" style="43" customWidth="1"/>
    <col min="7953" max="8192" width="9.140625" style="43"/>
    <col min="8193" max="8194" width="8" style="43" customWidth="1"/>
    <col min="8195" max="8195" width="143.5703125" style="43" customWidth="1"/>
    <col min="8196" max="8196" width="2.28515625" style="43" customWidth="1"/>
    <col min="8197" max="8197" width="14.42578125" style="43" customWidth="1"/>
    <col min="8198" max="8198" width="40.7109375" style="43" customWidth="1"/>
    <col min="8199" max="8202" width="10.28515625" style="43" customWidth="1"/>
    <col min="8203" max="8206" width="0" style="43" hidden="1" customWidth="1"/>
    <col min="8207" max="8208" width="10.28515625" style="43" customWidth="1"/>
    <col min="8209" max="8448" width="9.140625" style="43"/>
    <col min="8449" max="8450" width="8" style="43" customWidth="1"/>
    <col min="8451" max="8451" width="143.5703125" style="43" customWidth="1"/>
    <col min="8452" max="8452" width="2.28515625" style="43" customWidth="1"/>
    <col min="8453" max="8453" width="14.42578125" style="43" customWidth="1"/>
    <col min="8454" max="8454" width="40.7109375" style="43" customWidth="1"/>
    <col min="8455" max="8458" width="10.28515625" style="43" customWidth="1"/>
    <col min="8459" max="8462" width="0" style="43" hidden="1" customWidth="1"/>
    <col min="8463" max="8464" width="10.28515625" style="43" customWidth="1"/>
    <col min="8465" max="8704" width="9.140625" style="43"/>
    <col min="8705" max="8706" width="8" style="43" customWidth="1"/>
    <col min="8707" max="8707" width="143.5703125" style="43" customWidth="1"/>
    <col min="8708" max="8708" width="2.28515625" style="43" customWidth="1"/>
    <col min="8709" max="8709" width="14.42578125" style="43" customWidth="1"/>
    <col min="8710" max="8710" width="40.7109375" style="43" customWidth="1"/>
    <col min="8711" max="8714" width="10.28515625" style="43" customWidth="1"/>
    <col min="8715" max="8718" width="0" style="43" hidden="1" customWidth="1"/>
    <col min="8719" max="8720" width="10.28515625" style="43" customWidth="1"/>
    <col min="8721" max="8960" width="9.140625" style="43"/>
    <col min="8961" max="8962" width="8" style="43" customWidth="1"/>
    <col min="8963" max="8963" width="143.5703125" style="43" customWidth="1"/>
    <col min="8964" max="8964" width="2.28515625" style="43" customWidth="1"/>
    <col min="8965" max="8965" width="14.42578125" style="43" customWidth="1"/>
    <col min="8966" max="8966" width="40.7109375" style="43" customWidth="1"/>
    <col min="8967" max="8970" width="10.28515625" style="43" customWidth="1"/>
    <col min="8971" max="8974" width="0" style="43" hidden="1" customWidth="1"/>
    <col min="8975" max="8976" width="10.28515625" style="43" customWidth="1"/>
    <col min="8977" max="9216" width="9.140625" style="43"/>
    <col min="9217" max="9218" width="8" style="43" customWidth="1"/>
    <col min="9219" max="9219" width="143.5703125" style="43" customWidth="1"/>
    <col min="9220" max="9220" width="2.28515625" style="43" customWidth="1"/>
    <col min="9221" max="9221" width="14.42578125" style="43" customWidth="1"/>
    <col min="9222" max="9222" width="40.7109375" style="43" customWidth="1"/>
    <col min="9223" max="9226" width="10.28515625" style="43" customWidth="1"/>
    <col min="9227" max="9230" width="0" style="43" hidden="1" customWidth="1"/>
    <col min="9231" max="9232" width="10.28515625" style="43" customWidth="1"/>
    <col min="9233" max="9472" width="9.140625" style="43"/>
    <col min="9473" max="9474" width="8" style="43" customWidth="1"/>
    <col min="9475" max="9475" width="143.5703125" style="43" customWidth="1"/>
    <col min="9476" max="9476" width="2.28515625" style="43" customWidth="1"/>
    <col min="9477" max="9477" width="14.42578125" style="43" customWidth="1"/>
    <col min="9478" max="9478" width="40.7109375" style="43" customWidth="1"/>
    <col min="9479" max="9482" width="10.28515625" style="43" customWidth="1"/>
    <col min="9483" max="9486" width="0" style="43" hidden="1" customWidth="1"/>
    <col min="9487" max="9488" width="10.28515625" style="43" customWidth="1"/>
    <col min="9489" max="9728" width="9.140625" style="43"/>
    <col min="9729" max="9730" width="8" style="43" customWidth="1"/>
    <col min="9731" max="9731" width="143.5703125" style="43" customWidth="1"/>
    <col min="9732" max="9732" width="2.28515625" style="43" customWidth="1"/>
    <col min="9733" max="9733" width="14.42578125" style="43" customWidth="1"/>
    <col min="9734" max="9734" width="40.7109375" style="43" customWidth="1"/>
    <col min="9735" max="9738" width="10.28515625" style="43" customWidth="1"/>
    <col min="9739" max="9742" width="0" style="43" hidden="1" customWidth="1"/>
    <col min="9743" max="9744" width="10.28515625" style="43" customWidth="1"/>
    <col min="9745" max="9984" width="9.140625" style="43"/>
    <col min="9985" max="9986" width="8" style="43" customWidth="1"/>
    <col min="9987" max="9987" width="143.5703125" style="43" customWidth="1"/>
    <col min="9988" max="9988" width="2.28515625" style="43" customWidth="1"/>
    <col min="9989" max="9989" width="14.42578125" style="43" customWidth="1"/>
    <col min="9990" max="9990" width="40.7109375" style="43" customWidth="1"/>
    <col min="9991" max="9994" width="10.28515625" style="43" customWidth="1"/>
    <col min="9995" max="9998" width="0" style="43" hidden="1" customWidth="1"/>
    <col min="9999" max="10000" width="10.28515625" style="43" customWidth="1"/>
    <col min="10001" max="10240" width="9.140625" style="43"/>
    <col min="10241" max="10242" width="8" style="43" customWidth="1"/>
    <col min="10243" max="10243" width="143.5703125" style="43" customWidth="1"/>
    <col min="10244" max="10244" width="2.28515625" style="43" customWidth="1"/>
    <col min="10245" max="10245" width="14.42578125" style="43" customWidth="1"/>
    <col min="10246" max="10246" width="40.7109375" style="43" customWidth="1"/>
    <col min="10247" max="10250" width="10.28515625" style="43" customWidth="1"/>
    <col min="10251" max="10254" width="0" style="43" hidden="1" customWidth="1"/>
    <col min="10255" max="10256" width="10.28515625" style="43" customWidth="1"/>
    <col min="10257" max="10496" width="9.140625" style="43"/>
    <col min="10497" max="10498" width="8" style="43" customWidth="1"/>
    <col min="10499" max="10499" width="143.5703125" style="43" customWidth="1"/>
    <col min="10500" max="10500" width="2.28515625" style="43" customWidth="1"/>
    <col min="10501" max="10501" width="14.42578125" style="43" customWidth="1"/>
    <col min="10502" max="10502" width="40.7109375" style="43" customWidth="1"/>
    <col min="10503" max="10506" width="10.28515625" style="43" customWidth="1"/>
    <col min="10507" max="10510" width="0" style="43" hidden="1" customWidth="1"/>
    <col min="10511" max="10512" width="10.28515625" style="43" customWidth="1"/>
    <col min="10513" max="10752" width="9.140625" style="43"/>
    <col min="10753" max="10754" width="8" style="43" customWidth="1"/>
    <col min="10755" max="10755" width="143.5703125" style="43" customWidth="1"/>
    <col min="10756" max="10756" width="2.28515625" style="43" customWidth="1"/>
    <col min="10757" max="10757" width="14.42578125" style="43" customWidth="1"/>
    <col min="10758" max="10758" width="40.7109375" style="43" customWidth="1"/>
    <col min="10759" max="10762" width="10.28515625" style="43" customWidth="1"/>
    <col min="10763" max="10766" width="0" style="43" hidden="1" customWidth="1"/>
    <col min="10767" max="10768" width="10.28515625" style="43" customWidth="1"/>
    <col min="10769" max="11008" width="9.140625" style="43"/>
    <col min="11009" max="11010" width="8" style="43" customWidth="1"/>
    <col min="11011" max="11011" width="143.5703125" style="43" customWidth="1"/>
    <col min="11012" max="11012" width="2.28515625" style="43" customWidth="1"/>
    <col min="11013" max="11013" width="14.42578125" style="43" customWidth="1"/>
    <col min="11014" max="11014" width="40.7109375" style="43" customWidth="1"/>
    <col min="11015" max="11018" width="10.28515625" style="43" customWidth="1"/>
    <col min="11019" max="11022" width="0" style="43" hidden="1" customWidth="1"/>
    <col min="11023" max="11024" width="10.28515625" style="43" customWidth="1"/>
    <col min="11025" max="11264" width="9.140625" style="43"/>
    <col min="11265" max="11266" width="8" style="43" customWidth="1"/>
    <col min="11267" max="11267" width="143.5703125" style="43" customWidth="1"/>
    <col min="11268" max="11268" width="2.28515625" style="43" customWidth="1"/>
    <col min="11269" max="11269" width="14.42578125" style="43" customWidth="1"/>
    <col min="11270" max="11270" width="40.7109375" style="43" customWidth="1"/>
    <col min="11271" max="11274" width="10.28515625" style="43" customWidth="1"/>
    <col min="11275" max="11278" width="0" style="43" hidden="1" customWidth="1"/>
    <col min="11279" max="11280" width="10.28515625" style="43" customWidth="1"/>
    <col min="11281" max="11520" width="9.140625" style="43"/>
    <col min="11521" max="11522" width="8" style="43" customWidth="1"/>
    <col min="11523" max="11523" width="143.5703125" style="43" customWidth="1"/>
    <col min="11524" max="11524" width="2.28515625" style="43" customWidth="1"/>
    <col min="11525" max="11525" width="14.42578125" style="43" customWidth="1"/>
    <col min="11526" max="11526" width="40.7109375" style="43" customWidth="1"/>
    <col min="11527" max="11530" width="10.28515625" style="43" customWidth="1"/>
    <col min="11531" max="11534" width="0" style="43" hidden="1" customWidth="1"/>
    <col min="11535" max="11536" width="10.28515625" style="43" customWidth="1"/>
    <col min="11537" max="11776" width="9.140625" style="43"/>
    <col min="11777" max="11778" width="8" style="43" customWidth="1"/>
    <col min="11779" max="11779" width="143.5703125" style="43" customWidth="1"/>
    <col min="11780" max="11780" width="2.28515625" style="43" customWidth="1"/>
    <col min="11781" max="11781" width="14.42578125" style="43" customWidth="1"/>
    <col min="11782" max="11782" width="40.7109375" style="43" customWidth="1"/>
    <col min="11783" max="11786" width="10.28515625" style="43" customWidth="1"/>
    <col min="11787" max="11790" width="0" style="43" hidden="1" customWidth="1"/>
    <col min="11791" max="11792" width="10.28515625" style="43" customWidth="1"/>
    <col min="11793" max="12032" width="9.140625" style="43"/>
    <col min="12033" max="12034" width="8" style="43" customWidth="1"/>
    <col min="12035" max="12035" width="143.5703125" style="43" customWidth="1"/>
    <col min="12036" max="12036" width="2.28515625" style="43" customWidth="1"/>
    <col min="12037" max="12037" width="14.42578125" style="43" customWidth="1"/>
    <col min="12038" max="12038" width="40.7109375" style="43" customWidth="1"/>
    <col min="12039" max="12042" width="10.28515625" style="43" customWidth="1"/>
    <col min="12043" max="12046" width="0" style="43" hidden="1" customWidth="1"/>
    <col min="12047" max="12048" width="10.28515625" style="43" customWidth="1"/>
    <col min="12049" max="12288" width="9.140625" style="43"/>
    <col min="12289" max="12290" width="8" style="43" customWidth="1"/>
    <col min="12291" max="12291" width="143.5703125" style="43" customWidth="1"/>
    <col min="12292" max="12292" width="2.28515625" style="43" customWidth="1"/>
    <col min="12293" max="12293" width="14.42578125" style="43" customWidth="1"/>
    <col min="12294" max="12294" width="40.7109375" style="43" customWidth="1"/>
    <col min="12295" max="12298" width="10.28515625" style="43" customWidth="1"/>
    <col min="12299" max="12302" width="0" style="43" hidden="1" customWidth="1"/>
    <col min="12303" max="12304" width="10.28515625" style="43" customWidth="1"/>
    <col min="12305" max="12544" width="9.140625" style="43"/>
    <col min="12545" max="12546" width="8" style="43" customWidth="1"/>
    <col min="12547" max="12547" width="143.5703125" style="43" customWidth="1"/>
    <col min="12548" max="12548" width="2.28515625" style="43" customWidth="1"/>
    <col min="12549" max="12549" width="14.42578125" style="43" customWidth="1"/>
    <col min="12550" max="12550" width="40.7109375" style="43" customWidth="1"/>
    <col min="12551" max="12554" width="10.28515625" style="43" customWidth="1"/>
    <col min="12555" max="12558" width="0" style="43" hidden="1" customWidth="1"/>
    <col min="12559" max="12560" width="10.28515625" style="43" customWidth="1"/>
    <col min="12561" max="12800" width="9.140625" style="43"/>
    <col min="12801" max="12802" width="8" style="43" customWidth="1"/>
    <col min="12803" max="12803" width="143.5703125" style="43" customWidth="1"/>
    <col min="12804" max="12804" width="2.28515625" style="43" customWidth="1"/>
    <col min="12805" max="12805" width="14.42578125" style="43" customWidth="1"/>
    <col min="12806" max="12806" width="40.7109375" style="43" customWidth="1"/>
    <col min="12807" max="12810" width="10.28515625" style="43" customWidth="1"/>
    <col min="12811" max="12814" width="0" style="43" hidden="1" customWidth="1"/>
    <col min="12815" max="12816" width="10.28515625" style="43" customWidth="1"/>
    <col min="12817" max="13056" width="9.140625" style="43"/>
    <col min="13057" max="13058" width="8" style="43" customWidth="1"/>
    <col min="13059" max="13059" width="143.5703125" style="43" customWidth="1"/>
    <col min="13060" max="13060" width="2.28515625" style="43" customWidth="1"/>
    <col min="13061" max="13061" width="14.42578125" style="43" customWidth="1"/>
    <col min="13062" max="13062" width="40.7109375" style="43" customWidth="1"/>
    <col min="13063" max="13066" width="10.28515625" style="43" customWidth="1"/>
    <col min="13067" max="13070" width="0" style="43" hidden="1" customWidth="1"/>
    <col min="13071" max="13072" width="10.28515625" style="43" customWidth="1"/>
    <col min="13073" max="13312" width="9.140625" style="43"/>
    <col min="13313" max="13314" width="8" style="43" customWidth="1"/>
    <col min="13315" max="13315" width="143.5703125" style="43" customWidth="1"/>
    <col min="13316" max="13316" width="2.28515625" style="43" customWidth="1"/>
    <col min="13317" max="13317" width="14.42578125" style="43" customWidth="1"/>
    <col min="13318" max="13318" width="40.7109375" style="43" customWidth="1"/>
    <col min="13319" max="13322" width="10.28515625" style="43" customWidth="1"/>
    <col min="13323" max="13326" width="0" style="43" hidden="1" customWidth="1"/>
    <col min="13327" max="13328" width="10.28515625" style="43" customWidth="1"/>
    <col min="13329" max="13568" width="9.140625" style="43"/>
    <col min="13569" max="13570" width="8" style="43" customWidth="1"/>
    <col min="13571" max="13571" width="143.5703125" style="43" customWidth="1"/>
    <col min="13572" max="13572" width="2.28515625" style="43" customWidth="1"/>
    <col min="13573" max="13573" width="14.42578125" style="43" customWidth="1"/>
    <col min="13574" max="13574" width="40.7109375" style="43" customWidth="1"/>
    <col min="13575" max="13578" width="10.28515625" style="43" customWidth="1"/>
    <col min="13579" max="13582" width="0" style="43" hidden="1" customWidth="1"/>
    <col min="13583" max="13584" width="10.28515625" style="43" customWidth="1"/>
    <col min="13585" max="13824" width="9.140625" style="43"/>
    <col min="13825" max="13826" width="8" style="43" customWidth="1"/>
    <col min="13827" max="13827" width="143.5703125" style="43" customWidth="1"/>
    <col min="13828" max="13828" width="2.28515625" style="43" customWidth="1"/>
    <col min="13829" max="13829" width="14.42578125" style="43" customWidth="1"/>
    <col min="13830" max="13830" width="40.7109375" style="43" customWidth="1"/>
    <col min="13831" max="13834" width="10.28515625" style="43" customWidth="1"/>
    <col min="13835" max="13838" width="0" style="43" hidden="1" customWidth="1"/>
    <col min="13839" max="13840" width="10.28515625" style="43" customWidth="1"/>
    <col min="13841" max="14080" width="9.140625" style="43"/>
    <col min="14081" max="14082" width="8" style="43" customWidth="1"/>
    <col min="14083" max="14083" width="143.5703125" style="43" customWidth="1"/>
    <col min="14084" max="14084" width="2.28515625" style="43" customWidth="1"/>
    <col min="14085" max="14085" width="14.42578125" style="43" customWidth="1"/>
    <col min="14086" max="14086" width="40.7109375" style="43" customWidth="1"/>
    <col min="14087" max="14090" width="10.28515625" style="43" customWidth="1"/>
    <col min="14091" max="14094" width="0" style="43" hidden="1" customWidth="1"/>
    <col min="14095" max="14096" width="10.28515625" style="43" customWidth="1"/>
    <col min="14097" max="14336" width="9.140625" style="43"/>
    <col min="14337" max="14338" width="8" style="43" customWidth="1"/>
    <col min="14339" max="14339" width="143.5703125" style="43" customWidth="1"/>
    <col min="14340" max="14340" width="2.28515625" style="43" customWidth="1"/>
    <col min="14341" max="14341" width="14.42578125" style="43" customWidth="1"/>
    <col min="14342" max="14342" width="40.7109375" style="43" customWidth="1"/>
    <col min="14343" max="14346" width="10.28515625" style="43" customWidth="1"/>
    <col min="14347" max="14350" width="0" style="43" hidden="1" customWidth="1"/>
    <col min="14351" max="14352" width="10.28515625" style="43" customWidth="1"/>
    <col min="14353" max="14592" width="9.140625" style="43"/>
    <col min="14593" max="14594" width="8" style="43" customWidth="1"/>
    <col min="14595" max="14595" width="143.5703125" style="43" customWidth="1"/>
    <col min="14596" max="14596" width="2.28515625" style="43" customWidth="1"/>
    <col min="14597" max="14597" width="14.42578125" style="43" customWidth="1"/>
    <col min="14598" max="14598" width="40.7109375" style="43" customWidth="1"/>
    <col min="14599" max="14602" width="10.28515625" style="43" customWidth="1"/>
    <col min="14603" max="14606" width="0" style="43" hidden="1" customWidth="1"/>
    <col min="14607" max="14608" width="10.28515625" style="43" customWidth="1"/>
    <col min="14609" max="14848" width="9.140625" style="43"/>
    <col min="14849" max="14850" width="8" style="43" customWidth="1"/>
    <col min="14851" max="14851" width="143.5703125" style="43" customWidth="1"/>
    <col min="14852" max="14852" width="2.28515625" style="43" customWidth="1"/>
    <col min="14853" max="14853" width="14.42578125" style="43" customWidth="1"/>
    <col min="14854" max="14854" width="40.7109375" style="43" customWidth="1"/>
    <col min="14855" max="14858" width="10.28515625" style="43" customWidth="1"/>
    <col min="14859" max="14862" width="0" style="43" hidden="1" customWidth="1"/>
    <col min="14863" max="14864" width="10.28515625" style="43" customWidth="1"/>
    <col min="14865" max="15104" width="9.140625" style="43"/>
    <col min="15105" max="15106" width="8" style="43" customWidth="1"/>
    <col min="15107" max="15107" width="143.5703125" style="43" customWidth="1"/>
    <col min="15108" max="15108" width="2.28515625" style="43" customWidth="1"/>
    <col min="15109" max="15109" width="14.42578125" style="43" customWidth="1"/>
    <col min="15110" max="15110" width="40.7109375" style="43" customWidth="1"/>
    <col min="15111" max="15114" width="10.28515625" style="43" customWidth="1"/>
    <col min="15115" max="15118" width="0" style="43" hidden="1" customWidth="1"/>
    <col min="15119" max="15120" width="10.28515625" style="43" customWidth="1"/>
    <col min="15121" max="15360" width="9.140625" style="43"/>
    <col min="15361" max="15362" width="8" style="43" customWidth="1"/>
    <col min="15363" max="15363" width="143.5703125" style="43" customWidth="1"/>
    <col min="15364" max="15364" width="2.28515625" style="43" customWidth="1"/>
    <col min="15365" max="15365" width="14.42578125" style="43" customWidth="1"/>
    <col min="15366" max="15366" width="40.7109375" style="43" customWidth="1"/>
    <col min="15367" max="15370" width="10.28515625" style="43" customWidth="1"/>
    <col min="15371" max="15374" width="0" style="43" hidden="1" customWidth="1"/>
    <col min="15375" max="15376" width="10.28515625" style="43" customWidth="1"/>
    <col min="15377" max="15616" width="9.140625" style="43"/>
    <col min="15617" max="15618" width="8" style="43" customWidth="1"/>
    <col min="15619" max="15619" width="143.5703125" style="43" customWidth="1"/>
    <col min="15620" max="15620" width="2.28515625" style="43" customWidth="1"/>
    <col min="15621" max="15621" width="14.42578125" style="43" customWidth="1"/>
    <col min="15622" max="15622" width="40.7109375" style="43" customWidth="1"/>
    <col min="15623" max="15626" width="10.28515625" style="43" customWidth="1"/>
    <col min="15627" max="15630" width="0" style="43" hidden="1" customWidth="1"/>
    <col min="15631" max="15632" width="10.28515625" style="43" customWidth="1"/>
    <col min="15633" max="15872" width="9.140625" style="43"/>
    <col min="15873" max="15874" width="8" style="43" customWidth="1"/>
    <col min="15875" max="15875" width="143.5703125" style="43" customWidth="1"/>
    <col min="15876" max="15876" width="2.28515625" style="43" customWidth="1"/>
    <col min="15877" max="15877" width="14.42578125" style="43" customWidth="1"/>
    <col min="15878" max="15878" width="40.7109375" style="43" customWidth="1"/>
    <col min="15879" max="15882" width="10.28515625" style="43" customWidth="1"/>
    <col min="15883" max="15886" width="0" style="43" hidden="1" customWidth="1"/>
    <col min="15887" max="15888" width="10.28515625" style="43" customWidth="1"/>
    <col min="15889" max="16128" width="9.140625" style="43"/>
    <col min="16129" max="16130" width="8" style="43" customWidth="1"/>
    <col min="16131" max="16131" width="143.5703125" style="43" customWidth="1"/>
    <col min="16132" max="16132" width="2.28515625" style="43" customWidth="1"/>
    <col min="16133" max="16133" width="14.42578125" style="43" customWidth="1"/>
    <col min="16134" max="16134" width="40.7109375" style="43" customWidth="1"/>
    <col min="16135" max="16138" width="10.28515625" style="43" customWidth="1"/>
    <col min="16139" max="16142" width="0" style="43" hidden="1" customWidth="1"/>
    <col min="16143" max="16144" width="10.28515625" style="43" customWidth="1"/>
    <col min="16145" max="16384" width="9.140625" style="43"/>
  </cols>
  <sheetData>
    <row r="1" spans="1:14" s="5" customFormat="1" ht="45" customHeight="1" thickBot="1" x14ac:dyDescent="0.4">
      <c r="A1" s="1" t="s">
        <v>0</v>
      </c>
      <c r="B1" s="1"/>
      <c r="C1" s="2"/>
      <c r="D1" s="2"/>
      <c r="E1" s="3"/>
      <c r="F1" s="4" t="s">
        <v>1</v>
      </c>
      <c r="H1" s="6" t="s">
        <v>2</v>
      </c>
    </row>
    <row r="2" spans="1:14" s="5" customFormat="1" ht="41.45" customHeight="1" x14ac:dyDescent="0.35">
      <c r="A2" s="7" t="s">
        <v>3</v>
      </c>
      <c r="B2" s="7"/>
      <c r="C2" s="8"/>
      <c r="D2" s="9"/>
      <c r="E2" s="10"/>
      <c r="F2" s="11" t="str">
        <f>IF(AND(ISBLANK($E$21),OR(SUM([1]t1!$AJ$16:$AK$47)&gt;0,SUM([1]t12!$AA$16:$AA$47)&gt;0)),"Attenzione: è necessario compilare la domanda GEN195 !!!","OK")</f>
        <v>OK</v>
      </c>
    </row>
    <row r="3" spans="1:14" s="18" customFormat="1" ht="30" customHeight="1" thickBot="1" x14ac:dyDescent="0.3">
      <c r="A3" s="12"/>
      <c r="B3" s="13"/>
      <c r="C3" s="14"/>
      <c r="D3" s="15"/>
      <c r="E3" s="16"/>
      <c r="F3" s="17"/>
      <c r="K3" s="19"/>
    </row>
    <row r="4" spans="1:14" s="5" customFormat="1" ht="16.5" customHeight="1" x14ac:dyDescent="0.25">
      <c r="A4" s="20"/>
      <c r="B4" s="20"/>
      <c r="C4" s="21"/>
      <c r="D4" s="21"/>
      <c r="E4" s="21"/>
      <c r="F4" s="22" t="s">
        <v>4</v>
      </c>
      <c r="K4" s="19"/>
    </row>
    <row r="5" spans="1:14" s="5" customFormat="1" ht="20.25" customHeight="1" thickBot="1" x14ac:dyDescent="0.3">
      <c r="C5" s="23" t="s">
        <v>5</v>
      </c>
      <c r="F5" s="24"/>
    </row>
    <row r="6" spans="1:14" s="29" customFormat="1" ht="20.25" x14ac:dyDescent="0.25">
      <c r="A6" s="25" t="str">
        <f>[1]t1!$A$1</f>
        <v>COMPARTO REGIONI ED AUTONOMIE LOCALI - anno 2016</v>
      </c>
      <c r="B6" s="25"/>
      <c r="C6" s="26"/>
      <c r="D6" s="27"/>
      <c r="E6" s="27"/>
      <c r="F6" s="28" t="str">
        <f>IF(AND(ISBLANK(E17),ISBLANK(E19)),"OK",IF(AND(OR(ISBLANK(E17),YEAR(E17)&gt;[1]t1!M1-1),OR(ISBLANK(E19),YEAR(E19)&gt;[1]t1!M1-1)),"OK","Attenzione: almeno una data di certificazione è antececedente l'1 gennaio dell'anno di riferimento, è necessario giustificare"))</f>
        <v>OK</v>
      </c>
    </row>
    <row r="7" spans="1:14" s="29" customFormat="1" ht="11.25" customHeight="1" x14ac:dyDescent="0.25">
      <c r="A7" s="30"/>
      <c r="B7" s="30"/>
      <c r="C7" s="31"/>
      <c r="D7" s="31"/>
      <c r="E7" s="32"/>
      <c r="F7" s="33"/>
    </row>
    <row r="8" spans="1:14" s="29" customFormat="1" ht="30.75" customHeight="1" x14ac:dyDescent="0.25">
      <c r="A8" s="34"/>
      <c r="B8" s="34"/>
      <c r="C8" s="35" t="s">
        <v>6</v>
      </c>
      <c r="F8" s="33"/>
      <c r="N8" s="36" t="s">
        <v>7</v>
      </c>
    </row>
    <row r="9" spans="1:14" s="29" customFormat="1" ht="30.75" customHeight="1" thickBot="1" x14ac:dyDescent="0.3">
      <c r="A9" s="34"/>
      <c r="B9" s="34"/>
      <c r="C9" s="31"/>
      <c r="D9" s="31"/>
      <c r="E9" s="37"/>
      <c r="F9" s="17"/>
      <c r="N9" s="38">
        <f>(COUNTIF(E:E,"&lt;&gt;"&amp;"")+COUNTIF(C98,"&lt;&gt;"&amp;"")+COUNTIF(C101,"&lt;&gt;"&amp;""))</f>
        <v>37</v>
      </c>
    </row>
    <row r="10" spans="1:14" ht="3.95" customHeight="1" x14ac:dyDescent="0.2">
      <c r="A10" s="39"/>
      <c r="B10" s="39"/>
      <c r="C10" s="40"/>
      <c r="D10" s="39"/>
      <c r="E10" s="41"/>
    </row>
    <row r="11" spans="1:14" s="48" customFormat="1" ht="30" customHeight="1" x14ac:dyDescent="0.25">
      <c r="A11" s="44" t="s">
        <v>8</v>
      </c>
      <c r="B11" s="44"/>
      <c r="C11" s="45" t="s">
        <v>9</v>
      </c>
      <c r="D11" s="44"/>
      <c r="E11" s="46"/>
      <c r="F11" s="47"/>
      <c r="K11" s="36" t="s">
        <v>10</v>
      </c>
      <c r="L11" s="36" t="s">
        <v>11</v>
      </c>
      <c r="M11" s="36" t="s">
        <v>12</v>
      </c>
      <c r="N11" s="36" t="s">
        <v>13</v>
      </c>
    </row>
    <row r="12" spans="1:14" s="48" customFormat="1" ht="3.95" customHeight="1" x14ac:dyDescent="0.25">
      <c r="A12" s="49"/>
      <c r="B12" s="49"/>
      <c r="C12" s="49"/>
      <c r="D12" s="49"/>
      <c r="E12" s="50"/>
      <c r="F12" s="47"/>
      <c r="K12" s="51"/>
      <c r="L12" s="51"/>
      <c r="M12" s="51"/>
      <c r="N12" s="51"/>
    </row>
    <row r="13" spans="1:14" s="48" customFormat="1" ht="30" customHeight="1" x14ac:dyDescent="0.25">
      <c r="A13" s="52" t="s">
        <v>14</v>
      </c>
      <c r="B13" s="53" t="s">
        <v>15</v>
      </c>
      <c r="C13" s="47" t="s">
        <v>16</v>
      </c>
      <c r="E13" s="54" t="s">
        <v>17</v>
      </c>
      <c r="F13" s="55" t="str">
        <f>IF(AND(LEN(E13)=1,OR(UPPER(E13)="N",UPPER(E13)="S")),"",IF(ISBLANK(E13),"","  Errore ! Inserire S o N"))</f>
        <v/>
      </c>
      <c r="K13" s="56" t="str">
        <f>LEFT(A13,3)</f>
        <v>GEN</v>
      </c>
      <c r="L13" s="56" t="str">
        <f>RIGHT(A13,3)</f>
        <v>172</v>
      </c>
      <c r="M13" s="56" t="str">
        <f>B13</f>
        <v>FLAG</v>
      </c>
      <c r="N13" s="57" t="str">
        <f>IF(AND(LEN(E13)=1,OR(UPPER(E13)="N",UPPER(E13)="S")),UPPER(E13),"")</f>
        <v>S</v>
      </c>
    </row>
    <row r="14" spans="1:14" s="48" customFormat="1" ht="3.95" customHeight="1" x14ac:dyDescent="0.25">
      <c r="A14" s="52"/>
      <c r="B14" s="52"/>
      <c r="C14" s="49"/>
      <c r="D14" s="49"/>
      <c r="E14" s="58"/>
      <c r="F14" s="59"/>
    </row>
    <row r="15" spans="1:14" s="48" customFormat="1" ht="30" customHeight="1" x14ac:dyDescent="0.25">
      <c r="A15" s="52" t="s">
        <v>18</v>
      </c>
      <c r="B15" s="53" t="s">
        <v>15</v>
      </c>
      <c r="C15" s="47" t="s">
        <v>19</v>
      </c>
      <c r="E15" s="54" t="s">
        <v>20</v>
      </c>
      <c r="F15" s="55" t="str">
        <f>IF(AND(LEN(E15)=1,OR(UPPER(E15)="N",UPPER(E15)="S")),"",IF(ISBLANK(E15),"","  Errore ! Inserire S o N"))</f>
        <v/>
      </c>
      <c r="K15" s="56" t="str">
        <f>LEFT(A15,3)</f>
        <v>GEN</v>
      </c>
      <c r="L15" s="56" t="str">
        <f>RIGHT(A15,3)</f>
        <v>207</v>
      </c>
      <c r="M15" s="56" t="str">
        <f>B15</f>
        <v>FLAG</v>
      </c>
      <c r="N15" s="57" t="str">
        <f>IF(AND(LEN(E15)=1,OR(UPPER(E15)="N",UPPER(E15)="S")),UPPER(E15),"")</f>
        <v>N</v>
      </c>
    </row>
    <row r="16" spans="1:14" s="48" customFormat="1" ht="3.95" customHeight="1" x14ac:dyDescent="0.25">
      <c r="A16" s="52"/>
      <c r="B16" s="52"/>
      <c r="C16" s="49"/>
      <c r="D16" s="49"/>
      <c r="E16" s="58"/>
      <c r="F16" s="59"/>
    </row>
    <row r="17" spans="1:16" s="48" customFormat="1" ht="30" customHeight="1" x14ac:dyDescent="0.25">
      <c r="A17" s="52" t="s">
        <v>21</v>
      </c>
      <c r="B17" s="53" t="s">
        <v>22</v>
      </c>
      <c r="C17" s="47" t="s">
        <v>23</v>
      </c>
      <c r="E17" s="60">
        <v>42702</v>
      </c>
      <c r="F17" s="55" t="str">
        <f ca="1">IF(ISBLANK(E17),"",IF(AND(E17&gt;=DATE(2015,1,1),E17&lt;=TODAY()),"","  Errore: inserire una data valida"))</f>
        <v/>
      </c>
      <c r="K17" s="56" t="str">
        <f>LEFT(A17,3)</f>
        <v>GEN</v>
      </c>
      <c r="L17" s="56" t="str">
        <f>RIGHT(A17,3)</f>
        <v>196</v>
      </c>
      <c r="M17" s="56" t="str">
        <f>B17</f>
        <v>DATE</v>
      </c>
      <c r="N17" s="61" t="str">
        <f ca="1">IF(AND(E17&gt;=DATE(2015,1,1),E17&lt;=TODAY()),"'"&amp;DAY(E17)&amp;"/"&amp;MONTH(E17)&amp;"/"&amp;YEAR(E17),"")</f>
        <v>'28/11/2016</v>
      </c>
      <c r="O17" s="62"/>
      <c r="P17" s="63"/>
    </row>
    <row r="18" spans="1:16" s="48" customFormat="1" ht="3.95" customHeight="1" x14ac:dyDescent="0.25">
      <c r="A18" s="52"/>
      <c r="B18" s="52"/>
      <c r="C18" s="49"/>
      <c r="D18" s="49"/>
      <c r="E18" s="58"/>
      <c r="F18" s="59"/>
    </row>
    <row r="19" spans="1:16" s="48" customFormat="1" ht="30" customHeight="1" x14ac:dyDescent="0.25">
      <c r="A19" s="52" t="s">
        <v>24</v>
      </c>
      <c r="B19" s="53" t="s">
        <v>22</v>
      </c>
      <c r="C19" s="47" t="s">
        <v>25</v>
      </c>
      <c r="E19" s="60">
        <v>42702</v>
      </c>
      <c r="F19" s="55" t="str">
        <f ca="1">IF(ISBLANK(E19),"",IF(AND(E19&gt;=DATE(2015,1,1),E19&lt;=TODAY()),"","  Errore: inserire una data valida"))</f>
        <v/>
      </c>
      <c r="K19" s="56" t="str">
        <f>LEFT(A19,3)</f>
        <v>GEN</v>
      </c>
      <c r="L19" s="56" t="str">
        <f>RIGHT(A19,3)</f>
        <v>204</v>
      </c>
      <c r="M19" s="56" t="str">
        <f>B19</f>
        <v>DATE</v>
      </c>
      <c r="N19" s="61" t="str">
        <f ca="1">IF(AND(E19&gt;=DATE(2015,1,1),E19&lt;=TODAY()),"'"&amp;DAY(E19)&amp;"/"&amp;MONTH(E19)&amp;"/"&amp;YEAR(E19),"")</f>
        <v>'28/11/2016</v>
      </c>
    </row>
    <row r="20" spans="1:16" s="48" customFormat="1" ht="3.95" customHeight="1" x14ac:dyDescent="0.25">
      <c r="A20" s="52"/>
      <c r="B20" s="52"/>
      <c r="C20" s="49"/>
      <c r="D20" s="49"/>
      <c r="E20" s="58"/>
      <c r="F20" s="59"/>
    </row>
    <row r="21" spans="1:16" s="48" customFormat="1" ht="30" customHeight="1" x14ac:dyDescent="0.25">
      <c r="A21" s="52" t="s">
        <v>26</v>
      </c>
      <c r="B21" s="53" t="s">
        <v>27</v>
      </c>
      <c r="C21" s="47" t="s">
        <v>28</v>
      </c>
      <c r="E21" s="64">
        <v>0</v>
      </c>
      <c r="F21" s="55" t="str">
        <f>IF(ISBLANK(E21),"",IF(ISNUMBER(E21),IF(E21-INT(E21)=0,"","  Errore ! Inserire un numero intero senza decimali"),"  Errore ! Inserire un numero intero senza decimali"))</f>
        <v/>
      </c>
      <c r="K21" s="56" t="str">
        <f>LEFT(A21,3)</f>
        <v>GEN</v>
      </c>
      <c r="L21" s="56" t="str">
        <f>RIGHT(A21,3)</f>
        <v>195</v>
      </c>
      <c r="M21" s="56" t="str">
        <f>B21</f>
        <v>INT</v>
      </c>
      <c r="N21" s="57">
        <f>IF(ISNUMBER(E21),ROUND(E21,0),"")</f>
        <v>0</v>
      </c>
    </row>
    <row r="22" spans="1:16" s="48" customFormat="1" ht="3.95" customHeight="1" x14ac:dyDescent="0.25">
      <c r="A22" s="65"/>
      <c r="B22" s="65"/>
      <c r="C22" s="49"/>
      <c r="D22" s="49"/>
      <c r="E22" s="50"/>
      <c r="F22" s="59"/>
    </row>
    <row r="23" spans="1:16" s="48" customFormat="1" ht="30" customHeight="1" x14ac:dyDescent="0.25">
      <c r="A23" s="44" t="s">
        <v>29</v>
      </c>
      <c r="B23" s="44"/>
      <c r="C23" s="45" t="s">
        <v>30</v>
      </c>
      <c r="D23" s="44"/>
      <c r="E23" s="46"/>
      <c r="F23" s="59"/>
    </row>
    <row r="24" spans="1:16" s="48" customFormat="1" ht="3.95" customHeight="1" x14ac:dyDescent="0.25">
      <c r="A24" s="49"/>
      <c r="B24" s="49"/>
      <c r="C24" s="49"/>
      <c r="D24" s="49"/>
      <c r="E24" s="50"/>
      <c r="F24" s="59"/>
    </row>
    <row r="25" spans="1:16" s="48" customFormat="1" ht="30" customHeight="1" x14ac:dyDescent="0.25">
      <c r="A25" s="52" t="s">
        <v>31</v>
      </c>
      <c r="B25" s="53" t="s">
        <v>27</v>
      </c>
      <c r="C25" s="47" t="s">
        <v>32</v>
      </c>
      <c r="E25" s="66">
        <v>166369</v>
      </c>
      <c r="F25" s="55" t="str">
        <f>IF(ISBLANK(E25),"",IF(ISNUMBER(E25),IF(E25-INT(E25)=0,"","  Errore ! Inserire un numero intero senza decimali"),"  Errore ! Inserire un numero intero senza decimali"))</f>
        <v/>
      </c>
      <c r="K25" s="56" t="str">
        <f>LEFT(A25,3)</f>
        <v>LEG</v>
      </c>
      <c r="L25" s="56" t="str">
        <f>RIGHT(A25,3)</f>
        <v>144</v>
      </c>
      <c r="M25" s="56" t="str">
        <f>B25</f>
        <v>INT</v>
      </c>
      <c r="N25" s="57">
        <f>IF(ISNUMBER(E25),ROUND(E25,0),"")</f>
        <v>166369</v>
      </c>
    </row>
    <row r="26" spans="1:16" s="48" customFormat="1" ht="3.95" customHeight="1" x14ac:dyDescent="0.25">
      <c r="A26" s="52"/>
      <c r="B26" s="52"/>
      <c r="C26" s="49"/>
      <c r="D26" s="49"/>
      <c r="E26" s="58"/>
      <c r="F26" s="59"/>
    </row>
    <row r="27" spans="1:16" s="48" customFormat="1" ht="30" customHeight="1" x14ac:dyDescent="0.25">
      <c r="A27" s="52" t="s">
        <v>33</v>
      </c>
      <c r="B27" s="53" t="s">
        <v>27</v>
      </c>
      <c r="C27" s="47" t="s">
        <v>34</v>
      </c>
      <c r="E27" s="66">
        <v>166369</v>
      </c>
      <c r="F27" s="55" t="str">
        <f>IF(ISBLANK(E27),"",IF(ISNUMBER(E27),IF(E27-INT(E27)=0,"","  Errore ! Inserire un numero intero senza decimali"),"  Errore ! Inserire un numero intero senza decimali"))</f>
        <v/>
      </c>
      <c r="K27" s="56" t="str">
        <f>LEFT(A27,3)</f>
        <v>LEG</v>
      </c>
      <c r="L27" s="56" t="str">
        <f>RIGHT(A27,3)</f>
        <v>205</v>
      </c>
      <c r="M27" s="56" t="str">
        <f>B27</f>
        <v>INT</v>
      </c>
      <c r="N27" s="57">
        <f>IF(ISNUMBER(E27),ROUND(E27,0),"")</f>
        <v>166369</v>
      </c>
    </row>
    <row r="28" spans="1:16" s="48" customFormat="1" ht="3.95" customHeight="1" x14ac:dyDescent="0.25">
      <c r="A28" s="52"/>
      <c r="B28" s="52"/>
      <c r="C28" s="49"/>
      <c r="D28" s="49"/>
      <c r="E28" s="58"/>
      <c r="F28" s="59"/>
    </row>
    <row r="29" spans="1:16" s="48" customFormat="1" ht="30" customHeight="1" x14ac:dyDescent="0.25">
      <c r="A29" s="52" t="s">
        <v>35</v>
      </c>
      <c r="B29" s="53" t="s">
        <v>27</v>
      </c>
      <c r="C29" s="47" t="s">
        <v>36</v>
      </c>
      <c r="E29" s="66">
        <v>25722</v>
      </c>
      <c r="F29" s="55" t="str">
        <f>IF(ISBLANK(E29),"",IF(ISNUMBER(E29),IF(E29-INT(E29)=0,"","  Errore ! Inserire un numero intero senza decimali"),"  Errore ! Inserire un numero intero senza decimali"))</f>
        <v/>
      </c>
      <c r="K29" s="56" t="str">
        <f>LEFT(A29,3)</f>
        <v>LEG</v>
      </c>
      <c r="L29" s="56" t="str">
        <f>RIGHT(A29,3)</f>
        <v>157</v>
      </c>
      <c r="M29" s="56" t="str">
        <f>B29</f>
        <v>INT</v>
      </c>
      <c r="N29" s="57">
        <f>IF(ISNUMBER(E29),ROUND(E29,0),"")</f>
        <v>25722</v>
      </c>
    </row>
    <row r="30" spans="1:16" s="48" customFormat="1" ht="3.95" customHeight="1" x14ac:dyDescent="0.25">
      <c r="A30" s="52"/>
      <c r="B30" s="52"/>
      <c r="C30" s="49"/>
      <c r="D30" s="49"/>
      <c r="E30" s="58"/>
      <c r="F30" s="59"/>
    </row>
    <row r="31" spans="1:16" s="48" customFormat="1" ht="30" customHeight="1" x14ac:dyDescent="0.25">
      <c r="A31" s="52" t="s">
        <v>37</v>
      </c>
      <c r="B31" s="53" t="s">
        <v>27</v>
      </c>
      <c r="C31" s="47" t="s">
        <v>38</v>
      </c>
      <c r="E31" s="66">
        <v>0</v>
      </c>
      <c r="F31" s="55" t="str">
        <f>IF(ISBLANK(E31),"",IF(ISNUMBER(E31),IF(E31-INT(E31)=0,"","  Errore ! Inserire un numero intero senza decimali"),"  Errore ! Inserire un numero intero senza decimali"))</f>
        <v/>
      </c>
      <c r="K31" s="56" t="str">
        <f>LEFT(A31,3)</f>
        <v>LEG</v>
      </c>
      <c r="L31" s="56" t="str">
        <f>RIGHT(A31,3)</f>
        <v>262</v>
      </c>
      <c r="M31" s="56" t="str">
        <f>B31</f>
        <v>INT</v>
      </c>
      <c r="N31" s="57">
        <f>IF(ISNUMBER(E31),ROUND(E31,0),"")</f>
        <v>0</v>
      </c>
    </row>
    <row r="32" spans="1:16" s="48" customFormat="1" ht="3.95" customHeight="1" x14ac:dyDescent="0.25">
      <c r="A32" s="52"/>
      <c r="B32" s="52"/>
      <c r="C32" s="49"/>
      <c r="D32" s="49"/>
      <c r="E32" s="58"/>
      <c r="F32" s="59"/>
    </row>
    <row r="33" spans="1:14" s="48" customFormat="1" ht="30" customHeight="1" x14ac:dyDescent="0.25">
      <c r="A33" s="52" t="s">
        <v>39</v>
      </c>
      <c r="B33" s="53" t="s">
        <v>40</v>
      </c>
      <c r="C33" s="47" t="s">
        <v>41</v>
      </c>
      <c r="E33" s="67">
        <v>4.48E-2</v>
      </c>
      <c r="F33" s="55"/>
      <c r="K33" s="56" t="str">
        <f>LEFT(A33,3)</f>
        <v>LEG</v>
      </c>
      <c r="L33" s="56" t="str">
        <f>RIGHT(A33,3)</f>
        <v>146</v>
      </c>
      <c r="M33" s="56" t="str">
        <f>B33</f>
        <v>PERC</v>
      </c>
      <c r="N33" s="57">
        <f>IF(ISNUMBER(E33),ROUND(E33,4)*100,"")</f>
        <v>4.4799999999999995</v>
      </c>
    </row>
    <row r="34" spans="1:14" s="48" customFormat="1" ht="3.95" customHeight="1" x14ac:dyDescent="0.25">
      <c r="A34" s="52"/>
      <c r="B34" s="52"/>
      <c r="C34" s="49"/>
      <c r="D34" s="49"/>
      <c r="E34" s="58"/>
      <c r="F34" s="59"/>
    </row>
    <row r="35" spans="1:14" s="48" customFormat="1" ht="30" customHeight="1" x14ac:dyDescent="0.25">
      <c r="A35" s="52" t="s">
        <v>42</v>
      </c>
      <c r="B35" s="53" t="s">
        <v>27</v>
      </c>
      <c r="C35" s="68" t="s">
        <v>43</v>
      </c>
      <c r="E35" s="66">
        <v>0</v>
      </c>
      <c r="F35" s="55" t="str">
        <f>IF(ISBLANK(E35),"",IF(ISNUMBER(E35),IF(E35-INT(E35)=0,"","  Errore ! Inserire un numero intero senza decimali"),"  Errore ! Inserire un numero intero senza decimali"))</f>
        <v/>
      </c>
      <c r="K35" s="56" t="str">
        <f>LEFT(A35,3)</f>
        <v>LEG</v>
      </c>
      <c r="L35" s="56" t="str">
        <f>RIGHT(A35,3)</f>
        <v>263</v>
      </c>
      <c r="M35" s="56" t="str">
        <f>B35</f>
        <v>INT</v>
      </c>
      <c r="N35" s="57">
        <f>IF(ISNUMBER(E35),ROUND(E35,0),"")</f>
        <v>0</v>
      </c>
    </row>
    <row r="36" spans="1:14" s="48" customFormat="1" ht="3.95" customHeight="1" x14ac:dyDescent="0.25">
      <c r="A36" s="52"/>
      <c r="B36" s="52"/>
      <c r="C36" s="69"/>
      <c r="D36" s="49"/>
      <c r="E36" s="58"/>
      <c r="F36" s="59"/>
    </row>
    <row r="37" spans="1:14" s="48" customFormat="1" ht="30" customHeight="1" x14ac:dyDescent="0.25">
      <c r="A37" s="52" t="s">
        <v>44</v>
      </c>
      <c r="B37" s="53" t="s">
        <v>27</v>
      </c>
      <c r="C37" s="68" t="s">
        <v>45</v>
      </c>
      <c r="E37" s="66">
        <v>0</v>
      </c>
      <c r="F37" s="55" t="str">
        <f>IF(ISBLANK(E37),"",IF(ISNUMBER(E37),IF(E37-INT(E37)=0,"","  Errore ! Inserire un numero intero senza decimali"),"  Errore ! Inserire un numero intero senza decimali"))</f>
        <v/>
      </c>
      <c r="K37" s="56" t="str">
        <f>LEFT(A37,3)</f>
        <v>LEG</v>
      </c>
      <c r="L37" s="56" t="str">
        <f>RIGHT(A37,3)</f>
        <v>264</v>
      </c>
      <c r="M37" s="56" t="str">
        <f>B37</f>
        <v>INT</v>
      </c>
      <c r="N37" s="57">
        <f>IF(ISNUMBER(E37),ROUND(E37,0),"")</f>
        <v>0</v>
      </c>
    </row>
    <row r="38" spans="1:14" s="48" customFormat="1" ht="3.95" customHeight="1" x14ac:dyDescent="0.25">
      <c r="A38" s="65"/>
      <c r="B38" s="65"/>
      <c r="C38" s="69"/>
      <c r="D38" s="49"/>
      <c r="E38" s="58"/>
      <c r="F38" s="59"/>
    </row>
    <row r="39" spans="1:14" s="48" customFormat="1" ht="30" customHeight="1" x14ac:dyDescent="0.25">
      <c r="A39" s="52" t="s">
        <v>46</v>
      </c>
      <c r="B39" s="53" t="s">
        <v>27</v>
      </c>
      <c r="C39" s="68" t="s">
        <v>47</v>
      </c>
      <c r="E39" s="66">
        <v>0</v>
      </c>
      <c r="F39" s="55" t="str">
        <f>IF(ISBLANK(E39),"",IF(ISNUMBER(E39),IF(E39-INT(E39)=0,"","  Errore ! Inserire un numero intero senza decimali"),"  Errore ! Inserire un numero intero senza decimali"))</f>
        <v/>
      </c>
      <c r="K39" s="56" t="str">
        <f>LEFT(A39,3)</f>
        <v>LEG</v>
      </c>
      <c r="L39" s="56" t="str">
        <f>RIGHT(A39,3)</f>
        <v>265</v>
      </c>
      <c r="M39" s="56" t="str">
        <f>B39</f>
        <v>INT</v>
      </c>
      <c r="N39" s="57">
        <f>IF(ISNUMBER(E39),ROUND(E39,0),"")</f>
        <v>0</v>
      </c>
    </row>
    <row r="40" spans="1:14" s="48" customFormat="1" ht="3.95" customHeight="1" x14ac:dyDescent="0.25">
      <c r="A40" s="65"/>
      <c r="B40" s="65"/>
      <c r="C40" s="49"/>
      <c r="D40" s="49"/>
      <c r="E40" s="50"/>
      <c r="F40" s="59"/>
    </row>
    <row r="41" spans="1:14" s="48" customFormat="1" ht="30" customHeight="1" x14ac:dyDescent="0.25">
      <c r="A41" s="44" t="s">
        <v>48</v>
      </c>
      <c r="B41" s="44"/>
      <c r="C41" s="45" t="s">
        <v>49</v>
      </c>
      <c r="D41" s="44"/>
      <c r="E41" s="46"/>
      <c r="F41" s="59"/>
    </row>
    <row r="42" spans="1:14" s="48" customFormat="1" ht="3.95" customHeight="1" x14ac:dyDescent="0.25">
      <c r="A42" s="49"/>
      <c r="B42" s="49"/>
      <c r="C42" s="49"/>
      <c r="D42" s="49"/>
      <c r="E42" s="50"/>
      <c r="F42" s="59"/>
    </row>
    <row r="43" spans="1:14" s="48" customFormat="1" ht="30" customHeight="1" x14ac:dyDescent="0.25">
      <c r="A43" s="70" t="s">
        <v>50</v>
      </c>
      <c r="B43" s="53" t="s">
        <v>27</v>
      </c>
      <c r="C43" s="47" t="s">
        <v>51</v>
      </c>
      <c r="E43" s="66">
        <v>5</v>
      </c>
      <c r="F43" s="55" t="str">
        <f>IF(ISBLANK(E43),"",IF(ISNUMBER(E43),IF(E43-INT(E43)=0,"","  Errore ! Inserire un numero intero senza decimali"),"  Errore ! Inserire un numero intero senza decimali"))</f>
        <v/>
      </c>
      <c r="K43" s="56" t="str">
        <f>LEFT(A43,3)</f>
        <v>ORG</v>
      </c>
      <c r="L43" s="56" t="str">
        <f>RIGHT(A43,3)</f>
        <v>112</v>
      </c>
      <c r="M43" s="56" t="str">
        <f>B43</f>
        <v>INT</v>
      </c>
      <c r="N43" s="57">
        <f>IF(ISNUMBER(E43),ROUND(E43,0),"")</f>
        <v>5</v>
      </c>
    </row>
    <row r="44" spans="1:14" s="48" customFormat="1" ht="3.95" customHeight="1" x14ac:dyDescent="0.25">
      <c r="A44" s="52"/>
      <c r="B44" s="52"/>
      <c r="C44" s="49"/>
      <c r="D44" s="49"/>
      <c r="E44" s="58"/>
      <c r="F44" s="59"/>
    </row>
    <row r="45" spans="1:14" s="48" customFormat="1" ht="30" customHeight="1" x14ac:dyDescent="0.25">
      <c r="A45" s="52" t="s">
        <v>52</v>
      </c>
      <c r="B45" s="53" t="s">
        <v>27</v>
      </c>
      <c r="C45" s="47" t="s">
        <v>53</v>
      </c>
      <c r="E45" s="66">
        <v>1</v>
      </c>
      <c r="F45" s="55" t="str">
        <f>IF(ISBLANK(E45),"",IF(ISNUMBER(E45),IF(E45-INT(E45)=0,"","  Errore ! Inserire un numero intero senza decimali"),"  Errore ! Inserire un numero intero senza decimali"))</f>
        <v/>
      </c>
      <c r="K45" s="56" t="str">
        <f>LEFT(A45,3)</f>
        <v>ORG</v>
      </c>
      <c r="L45" s="56" t="str">
        <f>RIGHT(A45,3)</f>
        <v>145</v>
      </c>
      <c r="M45" s="56" t="str">
        <f>B45</f>
        <v>INT</v>
      </c>
      <c r="N45" s="57">
        <f>IF(ISNUMBER(E45),ROUND(E45,0),"")</f>
        <v>1</v>
      </c>
    </row>
    <row r="46" spans="1:14" s="48" customFormat="1" ht="3.95" customHeight="1" x14ac:dyDescent="0.25">
      <c r="A46" s="65"/>
      <c r="B46" s="65"/>
      <c r="C46" s="49"/>
      <c r="D46" s="49"/>
      <c r="E46" s="58"/>
      <c r="F46" s="59"/>
    </row>
    <row r="47" spans="1:14" s="48" customFormat="1" ht="30" customHeight="1" x14ac:dyDescent="0.25">
      <c r="A47" s="52" t="s">
        <v>54</v>
      </c>
      <c r="B47" s="53" t="s">
        <v>27</v>
      </c>
      <c r="C47" s="47" t="s">
        <v>55</v>
      </c>
      <c r="E47" s="66">
        <v>0</v>
      </c>
      <c r="F47" s="55" t="str">
        <f>IF(ISBLANK(E47),"",IF(ISNUMBER(E47),IF(E47-INT(E47)=0,"","  Errore ! Inserire un numero intero senza decimali"),"  Errore ! Inserire un numero intero senza decimali"))</f>
        <v/>
      </c>
      <c r="K47" s="56" t="str">
        <f>LEFT(A47,3)</f>
        <v>ORG</v>
      </c>
      <c r="L47" s="56" t="str">
        <f>RIGHT(A47,3)</f>
        <v>160</v>
      </c>
      <c r="M47" s="56" t="str">
        <f>B47</f>
        <v>INT</v>
      </c>
      <c r="N47" s="57">
        <f>IF(ISNUMBER(E47),ROUND(E47,0),"")</f>
        <v>0</v>
      </c>
    </row>
    <row r="48" spans="1:14" s="48" customFormat="1" ht="3.95" customHeight="1" x14ac:dyDescent="0.25">
      <c r="A48" s="52"/>
      <c r="B48" s="52"/>
      <c r="C48" s="49"/>
      <c r="D48" s="49"/>
      <c r="E48" s="58"/>
      <c r="F48" s="59"/>
    </row>
    <row r="49" spans="1:14" s="48" customFormat="1" ht="30" customHeight="1" x14ac:dyDescent="0.25">
      <c r="A49" s="70" t="s">
        <v>56</v>
      </c>
      <c r="B49" s="53" t="s">
        <v>27</v>
      </c>
      <c r="C49" s="47" t="s">
        <v>57</v>
      </c>
      <c r="E49" s="66">
        <v>4</v>
      </c>
      <c r="F49" s="55" t="str">
        <f>IF(ISBLANK(E49),"",IF(ISNUMBER(E49),IF(E49-INT(E49)=0,"","  Errore ! Inserire un numero intero senza decimali"),"  Errore ! Inserire un numero intero senza decimali"))</f>
        <v/>
      </c>
      <c r="K49" s="56" t="str">
        <f>LEFT(A49,3)</f>
        <v>ORG</v>
      </c>
      <c r="L49" s="56" t="str">
        <f>RIGHT(A49,3)</f>
        <v>154</v>
      </c>
      <c r="M49" s="56" t="str">
        <f>B49</f>
        <v>INT</v>
      </c>
      <c r="N49" s="57">
        <f>IF(ISNUMBER(E49),ROUND(E49,0),"")</f>
        <v>4</v>
      </c>
    </row>
    <row r="50" spans="1:14" s="48" customFormat="1" ht="3.95" customHeight="1" x14ac:dyDescent="0.25">
      <c r="A50" s="52"/>
      <c r="B50" s="52"/>
      <c r="C50" s="49"/>
      <c r="D50" s="49"/>
      <c r="E50" s="58"/>
      <c r="F50" s="59"/>
    </row>
    <row r="51" spans="1:14" s="48" customFormat="1" ht="30" customHeight="1" x14ac:dyDescent="0.25">
      <c r="A51" s="52" t="s">
        <v>58</v>
      </c>
      <c r="B51" s="53" t="s">
        <v>27</v>
      </c>
      <c r="C51" s="47" t="s">
        <v>59</v>
      </c>
      <c r="E51" s="66">
        <v>12900</v>
      </c>
      <c r="F51" s="55" t="str">
        <f>IF(ISBLANK(E51),"",IF(ISNUMBER(E51),IF(E51-INT(E51)=0,"","  Errore ! Inserire un numero intero senza decimali"),"  Errore ! Inserire un numero intero senza decimali"))</f>
        <v/>
      </c>
      <c r="K51" s="56" t="str">
        <f>LEFT(A51,3)</f>
        <v>ORG</v>
      </c>
      <c r="L51" s="56" t="str">
        <f>RIGHT(A51,3)</f>
        <v>136</v>
      </c>
      <c r="M51" s="56" t="str">
        <f>B51</f>
        <v>INT</v>
      </c>
      <c r="N51" s="57">
        <f>IF(ISNUMBER(E51),ROUND(E51,0),"")</f>
        <v>12900</v>
      </c>
    </row>
    <row r="52" spans="1:14" s="48" customFormat="1" ht="3.95" customHeight="1" x14ac:dyDescent="0.25">
      <c r="A52" s="52"/>
      <c r="B52" s="52"/>
      <c r="C52" s="49"/>
      <c r="D52" s="49"/>
      <c r="E52" s="58"/>
      <c r="F52" s="59"/>
    </row>
    <row r="53" spans="1:14" s="48" customFormat="1" ht="30" customHeight="1" x14ac:dyDescent="0.25">
      <c r="A53" s="52" t="s">
        <v>60</v>
      </c>
      <c r="B53" s="53" t="s">
        <v>27</v>
      </c>
      <c r="C53" s="47" t="s">
        <v>61</v>
      </c>
      <c r="E53" s="66">
        <v>7500</v>
      </c>
      <c r="F53" s="55" t="str">
        <f>IF(ISBLANK(E53),"",IF(ISNUMBER(E53),IF(E53-INT(E53)=0,"","  Errore ! Inserire un numero intero senza decimali"),"  Errore ! Inserire un numero intero senza decimali"))</f>
        <v/>
      </c>
      <c r="K53" s="56" t="str">
        <f>LEFT(A53,3)</f>
        <v>ORG</v>
      </c>
      <c r="L53" s="56" t="str">
        <f>RIGHT(A53,3)</f>
        <v>179</v>
      </c>
      <c r="M53" s="56" t="str">
        <f>B53</f>
        <v>INT</v>
      </c>
      <c r="N53" s="57">
        <f>IF(ISNUMBER(E53),ROUND(E53,0),"")</f>
        <v>7500</v>
      </c>
    </row>
    <row r="54" spans="1:14" s="48" customFormat="1" ht="3.95" customHeight="1" x14ac:dyDescent="0.25">
      <c r="A54" s="52"/>
      <c r="B54" s="52"/>
      <c r="C54" s="49"/>
      <c r="D54" s="49"/>
      <c r="E54" s="58"/>
      <c r="F54" s="59"/>
    </row>
    <row r="55" spans="1:14" s="48" customFormat="1" ht="30" customHeight="1" x14ac:dyDescent="0.25">
      <c r="A55" s="52" t="s">
        <v>62</v>
      </c>
      <c r="B55" s="53" t="s">
        <v>27</v>
      </c>
      <c r="C55" s="47" t="s">
        <v>63</v>
      </c>
      <c r="E55" s="66">
        <v>9500</v>
      </c>
      <c r="F55" s="55" t="str">
        <f>IF(ISBLANK(E55),"",IF(ISNUMBER(E55),IF(E55-INT(E55)=0,"","  Errore ! Inserire un numero intero senza decimali"),"  Errore ! Inserire un numero intero senza decimali"))</f>
        <v/>
      </c>
      <c r="K55" s="56" t="str">
        <f>LEFT(A55,3)</f>
        <v>ORG</v>
      </c>
      <c r="L55" s="56" t="str">
        <f>RIGHT(A55,3)</f>
        <v>161</v>
      </c>
      <c r="M55" s="56" t="str">
        <f>B55</f>
        <v>INT</v>
      </c>
      <c r="N55" s="57">
        <f>IF(ISNUMBER(E55),ROUND(E55,0),"")</f>
        <v>9500</v>
      </c>
    </row>
    <row r="56" spans="1:14" s="48" customFormat="1" ht="3.95" customHeight="1" x14ac:dyDescent="0.25">
      <c r="A56" s="52"/>
      <c r="B56" s="52"/>
      <c r="C56" s="49"/>
      <c r="D56" s="49"/>
      <c r="E56" s="58"/>
      <c r="F56" s="59"/>
    </row>
    <row r="57" spans="1:14" s="48" customFormat="1" ht="30" customHeight="1" x14ac:dyDescent="0.25">
      <c r="A57" s="52" t="s">
        <v>64</v>
      </c>
      <c r="B57" s="53" t="s">
        <v>27</v>
      </c>
      <c r="C57" s="47" t="s">
        <v>65</v>
      </c>
      <c r="E57" s="66">
        <v>15</v>
      </c>
      <c r="F57" s="55" t="str">
        <f>IF(ISBLANK(E57),"",IF(ISNUMBER(E57),IF(E57-INT(E57)=0,"","  Errore ! Inserire un numero intero senza decimali"),"  Errore ! Inserire un numero intero senza decimali"))</f>
        <v/>
      </c>
      <c r="K57" s="56" t="str">
        <f>LEFT(A57,3)</f>
        <v>ORG</v>
      </c>
      <c r="L57" s="56" t="str">
        <f>RIGHT(A57,3)</f>
        <v>169</v>
      </c>
      <c r="M57" s="56" t="str">
        <f>B57</f>
        <v>INT</v>
      </c>
      <c r="N57" s="57">
        <f>IF(ISNUMBER(E57),ROUND(E57,0),"")</f>
        <v>15</v>
      </c>
    </row>
    <row r="58" spans="1:14" s="48" customFormat="1" ht="3.95" customHeight="1" x14ac:dyDescent="0.25">
      <c r="A58" s="52"/>
      <c r="B58" s="52"/>
      <c r="C58" s="49"/>
      <c r="D58" s="49"/>
      <c r="E58" s="58"/>
      <c r="F58" s="59"/>
    </row>
    <row r="59" spans="1:14" s="48" customFormat="1" ht="30" customHeight="1" x14ac:dyDescent="0.25">
      <c r="A59" s="44" t="s">
        <v>66</v>
      </c>
      <c r="B59" s="44"/>
      <c r="C59" s="45" t="s">
        <v>67</v>
      </c>
      <c r="D59" s="44"/>
      <c r="E59" s="46"/>
      <c r="F59" s="55"/>
    </row>
    <row r="60" spans="1:14" s="48" customFormat="1" ht="3.95" customHeight="1" x14ac:dyDescent="0.25">
      <c r="A60" s="49"/>
      <c r="B60" s="49"/>
      <c r="C60" s="49"/>
      <c r="D60" s="49"/>
      <c r="E60" s="50"/>
      <c r="F60" s="59"/>
    </row>
    <row r="61" spans="1:14" s="48" customFormat="1" ht="30" customHeight="1" x14ac:dyDescent="0.25">
      <c r="A61" s="52" t="s">
        <v>68</v>
      </c>
      <c r="B61" s="53" t="s">
        <v>15</v>
      </c>
      <c r="C61" s="47" t="s">
        <v>69</v>
      </c>
      <c r="E61" s="54" t="s">
        <v>17</v>
      </c>
      <c r="F61" s="55" t="str">
        <f>IF(AND(LEN(E61)=1,OR(UPPER(E61)="N",UPPER(E61)="S")),"",IF(ISBLANK(E61),"","  Errore ! Inserire S o N"))</f>
        <v/>
      </c>
      <c r="K61" s="56" t="str">
        <f>LEFT(A61,3)</f>
        <v>PEO</v>
      </c>
      <c r="L61" s="56" t="str">
        <f>RIGHT(A61,3)</f>
        <v>168</v>
      </c>
      <c r="M61" s="56" t="str">
        <f>B61</f>
        <v>FLAG</v>
      </c>
      <c r="N61" s="57" t="str">
        <f>IF(AND(LEN(E61)=1,OR(UPPER(E61)="N",UPPER(E61)="S")),UPPER(E61),"")</f>
        <v>S</v>
      </c>
    </row>
    <row r="62" spans="1:14" s="48" customFormat="1" ht="3.95" customHeight="1" x14ac:dyDescent="0.25">
      <c r="A62" s="52"/>
      <c r="B62" s="52"/>
      <c r="C62" s="49"/>
      <c r="D62" s="49"/>
      <c r="E62" s="58"/>
      <c r="F62" s="59"/>
    </row>
    <row r="63" spans="1:14" s="48" customFormat="1" ht="30" customHeight="1" x14ac:dyDescent="0.25">
      <c r="A63" s="52" t="s">
        <v>70</v>
      </c>
      <c r="B63" s="53" t="s">
        <v>27</v>
      </c>
      <c r="C63" s="47" t="s">
        <v>71</v>
      </c>
      <c r="E63" s="66">
        <v>4</v>
      </c>
      <c r="F63" s="55" t="str">
        <f>IF(ISBLANK(E63),"",IF(ISNUMBER(E63),IF(E63-INT(E63)=0,"","  Errore ! Inserire un numero intero senza decimali"),"  Errore ! Inserire un numero intero senza decimali"))</f>
        <v/>
      </c>
      <c r="K63" s="56" t="str">
        <f>LEFT(A63,3)</f>
        <v>PEO</v>
      </c>
      <c r="L63" s="56" t="str">
        <f>RIGHT(A63,3)</f>
        <v>111</v>
      </c>
      <c r="M63" s="56" t="str">
        <f>B63</f>
        <v>INT</v>
      </c>
      <c r="N63" s="57">
        <f>IF(ISNUMBER(E63),ROUND(E63,0),"")</f>
        <v>4</v>
      </c>
    </row>
    <row r="64" spans="1:14" s="48" customFormat="1" ht="3.95" customHeight="1" x14ac:dyDescent="0.25">
      <c r="A64" s="52"/>
      <c r="B64" s="52"/>
      <c r="C64" s="49"/>
      <c r="D64" s="49"/>
      <c r="E64" s="58"/>
      <c r="F64" s="59"/>
    </row>
    <row r="65" spans="1:14" s="48" customFormat="1" ht="30" customHeight="1" x14ac:dyDescent="0.25">
      <c r="A65" s="52" t="s">
        <v>72</v>
      </c>
      <c r="B65" s="53" t="s">
        <v>27</v>
      </c>
      <c r="C65" s="47" t="s">
        <v>73</v>
      </c>
      <c r="E65" s="66">
        <v>2</v>
      </c>
      <c r="F65" s="55" t="str">
        <f>IF(ISBLANK(E65),"",IF(ISNUMBER(E65),IF(E65-INT(E65)=0,"","  Errore ! Inserire un numero intero senza decimali"),"  Errore ! Inserire un numero intero senza decimali"))</f>
        <v/>
      </c>
      <c r="K65" s="56" t="str">
        <f>LEFT(A65,3)</f>
        <v>PEO</v>
      </c>
      <c r="L65" s="56" t="str">
        <f>RIGHT(A65,3)</f>
        <v>188</v>
      </c>
      <c r="M65" s="56" t="str">
        <f>B65</f>
        <v>INT</v>
      </c>
      <c r="N65" s="57">
        <f>IF(ISNUMBER(E65),ROUND(E65,0),"")</f>
        <v>2</v>
      </c>
    </row>
    <row r="66" spans="1:14" s="48" customFormat="1" ht="3.95" customHeight="1" x14ac:dyDescent="0.25">
      <c r="A66" s="52"/>
      <c r="B66" s="52"/>
      <c r="C66" s="49"/>
      <c r="D66" s="49"/>
      <c r="E66" s="58"/>
      <c r="F66" s="59"/>
    </row>
    <row r="67" spans="1:14" s="48" customFormat="1" ht="30" customHeight="1" x14ac:dyDescent="0.25">
      <c r="A67" s="52" t="s">
        <v>74</v>
      </c>
      <c r="B67" s="53" t="s">
        <v>15</v>
      </c>
      <c r="C67" s="47" t="s">
        <v>75</v>
      </c>
      <c r="E67" s="54" t="s">
        <v>17</v>
      </c>
      <c r="F67" s="55" t="str">
        <f>IF(AND(LEN(E67)=1,OR(UPPER(E67)="N",UPPER(E67)="S")),"",IF(ISBLANK(E67),"","  Errore ! Inserire S o N"))</f>
        <v/>
      </c>
      <c r="K67" s="56" t="str">
        <f>LEFT(A67,3)</f>
        <v>PEO</v>
      </c>
      <c r="L67" s="56" t="str">
        <f>RIGHT(A67,3)</f>
        <v>119</v>
      </c>
      <c r="M67" s="56" t="str">
        <f>B67</f>
        <v>FLAG</v>
      </c>
      <c r="N67" s="57" t="str">
        <f>IF(AND(LEN(E67)=1,OR(UPPER(E67)="N",UPPER(E67)="S")),UPPER(E67),"")</f>
        <v>S</v>
      </c>
    </row>
    <row r="68" spans="1:14" s="48" customFormat="1" ht="3.95" customHeight="1" x14ac:dyDescent="0.25">
      <c r="A68" s="52"/>
      <c r="B68" s="52"/>
      <c r="C68" s="49"/>
      <c r="D68" s="49"/>
      <c r="E68" s="58"/>
      <c r="F68" s="59"/>
    </row>
    <row r="69" spans="1:14" s="48" customFormat="1" ht="30" customHeight="1" x14ac:dyDescent="0.25">
      <c r="A69" s="52" t="s">
        <v>76</v>
      </c>
      <c r="B69" s="53" t="s">
        <v>15</v>
      </c>
      <c r="C69" s="47" t="s">
        <v>77</v>
      </c>
      <c r="E69" s="54" t="s">
        <v>17</v>
      </c>
      <c r="F69" s="55" t="str">
        <f>IF(AND(LEN(E69)=1,OR(UPPER(E69)="N",UPPER(E69)="S")),"",IF(ISBLANK(E69),"","  Errore ! Inserire S o N"))</f>
        <v/>
      </c>
      <c r="K69" s="56" t="str">
        <f>LEFT(A69,3)</f>
        <v>PEO</v>
      </c>
      <c r="L69" s="56" t="str">
        <f>RIGHT(A69,3)</f>
        <v>266</v>
      </c>
      <c r="M69" s="56" t="str">
        <f>B69</f>
        <v>FLAG</v>
      </c>
      <c r="N69" s="57" t="str">
        <f>IF(AND(LEN(E69)=1,OR(UPPER(E69)="N",UPPER(E69)="S")),UPPER(E69),"")</f>
        <v>S</v>
      </c>
    </row>
    <row r="70" spans="1:14" s="48" customFormat="1" ht="3.95" customHeight="1" x14ac:dyDescent="0.25">
      <c r="A70" s="52"/>
      <c r="B70" s="52"/>
      <c r="C70" s="49"/>
      <c r="D70" s="49"/>
      <c r="E70" s="58"/>
      <c r="F70" s="59"/>
    </row>
    <row r="71" spans="1:14" s="48" customFormat="1" ht="30" customHeight="1" x14ac:dyDescent="0.25">
      <c r="A71" s="52" t="s">
        <v>78</v>
      </c>
      <c r="B71" s="53" t="s">
        <v>27</v>
      </c>
      <c r="C71" s="47" t="s">
        <v>79</v>
      </c>
      <c r="E71" s="66">
        <v>13</v>
      </c>
      <c r="F71" s="55" t="str">
        <f>IF(ISBLANK(E71),"",IF(ISNUMBER(E71),IF(E71-INT(E71)=0,"","  Errore ! Inserire un numero intero senza decimali"),"  Errore ! Inserire un numero intero senza decimali"))</f>
        <v/>
      </c>
      <c r="K71" s="56" t="str">
        <f>LEFT(A71,3)</f>
        <v>PEO</v>
      </c>
      <c r="L71" s="56" t="str">
        <f>RIGHT(A71,3)</f>
        <v>133</v>
      </c>
      <c r="M71" s="56" t="str">
        <f>B71</f>
        <v>INT</v>
      </c>
      <c r="N71" s="57">
        <f>IF(ISNUMBER(E71),ROUND(E71,0),"")</f>
        <v>13</v>
      </c>
    </row>
    <row r="72" spans="1:14" s="48" customFormat="1" ht="3.95" customHeight="1" x14ac:dyDescent="0.25">
      <c r="A72" s="65"/>
      <c r="B72" s="65"/>
      <c r="C72" s="49"/>
      <c r="D72" s="49"/>
      <c r="E72" s="50"/>
      <c r="F72" s="59"/>
    </row>
    <row r="73" spans="1:14" s="48" customFormat="1" ht="30" customHeight="1" x14ac:dyDescent="0.25">
      <c r="A73" s="44" t="s">
        <v>80</v>
      </c>
      <c r="B73" s="44"/>
      <c r="C73" s="45" t="s">
        <v>81</v>
      </c>
      <c r="D73" s="44"/>
      <c r="E73" s="46"/>
      <c r="F73" s="55"/>
    </row>
    <row r="74" spans="1:14" s="48" customFormat="1" ht="3.95" customHeight="1" x14ac:dyDescent="0.25">
      <c r="A74" s="49"/>
      <c r="B74" s="49"/>
      <c r="C74" s="49"/>
      <c r="D74" s="49"/>
      <c r="E74" s="50"/>
      <c r="F74" s="59"/>
    </row>
    <row r="75" spans="1:14" s="48" customFormat="1" ht="30" customHeight="1" x14ac:dyDescent="0.25">
      <c r="A75" s="52" t="s">
        <v>82</v>
      </c>
      <c r="B75" s="53" t="s">
        <v>27</v>
      </c>
      <c r="C75" s="47" t="s">
        <v>83</v>
      </c>
      <c r="E75" s="66">
        <v>31469</v>
      </c>
      <c r="F75" s="55" t="str">
        <f>IF(ISBLANK(E75),"",IF(ISNUMBER(E75),IF(E75-INT(E75)=0,"","  Errore ! Inserire un numero intero senza decimali"),"  Errore ! Inserire un numero intero senza decimali"))</f>
        <v/>
      </c>
      <c r="K75" s="56" t="str">
        <f>LEFT(A75,3)</f>
        <v>PRD</v>
      </c>
      <c r="L75" s="56" t="str">
        <f>RIGHT(A75,3)</f>
        <v>164</v>
      </c>
      <c r="M75" s="56" t="str">
        <f>B75</f>
        <v>INT</v>
      </c>
      <c r="N75" s="57">
        <f>IF(ISNUMBER(E75),ROUND(E75,0),"")</f>
        <v>31469</v>
      </c>
    </row>
    <row r="76" spans="1:14" s="48" customFormat="1" ht="3.95" customHeight="1" x14ac:dyDescent="0.25">
      <c r="A76" s="52"/>
      <c r="B76" s="52"/>
      <c r="C76" s="49"/>
      <c r="D76" s="49"/>
      <c r="E76" s="58"/>
      <c r="F76" s="59"/>
    </row>
    <row r="77" spans="1:14" s="48" customFormat="1" ht="30" customHeight="1" x14ac:dyDescent="0.25">
      <c r="A77" s="52" t="s">
        <v>84</v>
      </c>
      <c r="B77" s="53" t="s">
        <v>27</v>
      </c>
      <c r="C77" s="47" t="s">
        <v>85</v>
      </c>
      <c r="E77" s="66">
        <v>0</v>
      </c>
      <c r="F77" s="55" t="str">
        <f>IF(ISBLANK(E77),"",IF(ISNUMBER(E77),IF(E77-INT(E77)=0,"","  Errore ! Inserire un numero intero senza decimali"),"  Errore ! Inserire un numero intero senza decimali"))</f>
        <v/>
      </c>
      <c r="K77" s="56" t="str">
        <f>LEFT(A77,3)</f>
        <v>PRD</v>
      </c>
      <c r="L77" s="56" t="str">
        <f>RIGHT(A77,3)</f>
        <v>210</v>
      </c>
      <c r="M77" s="56" t="str">
        <f>B77</f>
        <v>INT</v>
      </c>
      <c r="N77" s="57">
        <f>IF(ISNUMBER(E77),ROUND(E77,0),"")</f>
        <v>0</v>
      </c>
    </row>
    <row r="78" spans="1:14" s="48" customFormat="1" ht="3.95" customHeight="1" x14ac:dyDescent="0.25">
      <c r="A78" s="52"/>
      <c r="B78" s="52"/>
      <c r="C78" s="49"/>
      <c r="D78" s="49"/>
      <c r="E78" s="58"/>
      <c r="F78" s="59"/>
    </row>
    <row r="79" spans="1:14" s="48" customFormat="1" ht="30" customHeight="1" x14ac:dyDescent="0.25">
      <c r="A79" s="52" t="s">
        <v>86</v>
      </c>
      <c r="B79" s="53" t="s">
        <v>27</v>
      </c>
      <c r="C79" s="47" t="s">
        <v>87</v>
      </c>
      <c r="E79" s="66">
        <v>0</v>
      </c>
      <c r="F79" s="55" t="str">
        <f>IF(ISBLANK(E79),"",IF(ISNUMBER(E79),IF(E79-INT(E79)=0,"","  Errore ! Inserire un numero intero senza decimali"),"  Errore ! Inserire un numero intero senza decimali"))</f>
        <v/>
      </c>
      <c r="K79" s="56" t="str">
        <f>LEFT(A79,3)</f>
        <v>PRD</v>
      </c>
      <c r="L79" s="56" t="str">
        <f>RIGHT(A79,3)</f>
        <v>162</v>
      </c>
      <c r="M79" s="56" t="str">
        <f>B79</f>
        <v>INT</v>
      </c>
      <c r="N79" s="57">
        <f>IF(ISNUMBER(E79),ROUND(E79,0),"")</f>
        <v>0</v>
      </c>
    </row>
    <row r="80" spans="1:14" s="48" customFormat="1" ht="3.95" customHeight="1" x14ac:dyDescent="0.25">
      <c r="A80" s="52"/>
      <c r="B80" s="52"/>
      <c r="C80" s="49"/>
      <c r="D80" s="49"/>
      <c r="E80" s="58"/>
      <c r="F80" s="59"/>
    </row>
    <row r="81" spans="1:14" s="48" customFormat="1" ht="30" customHeight="1" x14ac:dyDescent="0.25">
      <c r="A81" s="71" t="s">
        <v>88</v>
      </c>
      <c r="B81" s="53" t="s">
        <v>27</v>
      </c>
      <c r="C81" s="72" t="s">
        <v>89</v>
      </c>
      <c r="E81" s="66">
        <v>12725</v>
      </c>
      <c r="F81" s="55" t="str">
        <f>IF(ISBLANK(E81),"",IF(ISNUMBER(E81),IF(E81-INT(E81)=0,"","  Errore ! Inserire un numero intero senza decimali"),"  Errore ! Inserire un numero intero senza decimali"))</f>
        <v/>
      </c>
      <c r="K81" s="56" t="str">
        <f>LEFT(A81,3)</f>
        <v>PRD</v>
      </c>
      <c r="L81" s="56" t="str">
        <f>RIGHT(A81,3)</f>
        <v>287</v>
      </c>
      <c r="M81" s="56" t="str">
        <f>B81</f>
        <v>INT</v>
      </c>
      <c r="N81" s="57">
        <f>IF(ISNUMBER(E81),ROUND(E81,0),"")</f>
        <v>12725</v>
      </c>
    </row>
    <row r="82" spans="1:14" s="48" customFormat="1" ht="3.95" customHeight="1" x14ac:dyDescent="0.25">
      <c r="A82" s="71"/>
      <c r="B82" s="52"/>
      <c r="C82" s="49"/>
      <c r="D82" s="49"/>
      <c r="E82" s="58"/>
      <c r="F82" s="59"/>
    </row>
    <row r="83" spans="1:14" s="48" customFormat="1" ht="30" customHeight="1" x14ac:dyDescent="0.25">
      <c r="A83" s="71" t="s">
        <v>90</v>
      </c>
      <c r="B83" s="53" t="s">
        <v>27</v>
      </c>
      <c r="C83" s="47" t="s">
        <v>91</v>
      </c>
      <c r="E83" s="66">
        <v>0</v>
      </c>
      <c r="F83" s="55" t="str">
        <f>IF(ISBLANK(E83),"",IF(ISNUMBER(E83),IF(E83-INT(E83)=0,"","  Errore ! Inserire un numero intero senza decimali"),"  Errore ! Inserire un numero intero senza decimali"))</f>
        <v/>
      </c>
      <c r="K83" s="56" t="str">
        <f>LEFT(A83,3)</f>
        <v>PRD</v>
      </c>
      <c r="L83" s="56" t="str">
        <f>RIGHT(A83,3)</f>
        <v>134</v>
      </c>
      <c r="M83" s="56" t="str">
        <f>B83</f>
        <v>INT</v>
      </c>
      <c r="N83" s="57">
        <f>IF(ISNUMBER(E83),ROUND(E83,0),"")</f>
        <v>0</v>
      </c>
    </row>
    <row r="84" spans="1:14" s="48" customFormat="1" ht="3.95" customHeight="1" x14ac:dyDescent="0.25">
      <c r="A84" s="52"/>
      <c r="B84" s="52"/>
      <c r="C84" s="49"/>
      <c r="D84" s="49"/>
      <c r="E84" s="58"/>
      <c r="F84" s="59"/>
    </row>
    <row r="85" spans="1:14" s="48" customFormat="1" ht="30" customHeight="1" x14ac:dyDescent="0.25">
      <c r="A85" s="52" t="s">
        <v>92</v>
      </c>
      <c r="B85" s="53" t="s">
        <v>40</v>
      </c>
      <c r="C85" s="47" t="s">
        <v>93</v>
      </c>
      <c r="E85" s="67">
        <v>0.12659999999999999</v>
      </c>
      <c r="F85" s="55"/>
      <c r="K85" s="56" t="str">
        <f>LEFT(A85,3)</f>
        <v>PRD</v>
      </c>
      <c r="L85" s="56" t="str">
        <f>RIGHT(A85,3)</f>
        <v>174</v>
      </c>
      <c r="M85" s="56" t="str">
        <f>B85</f>
        <v>PERC</v>
      </c>
      <c r="N85" s="57">
        <f>IF(ISNUMBER(E85),ROUND(E85,4)*100,"")</f>
        <v>12.659999999999998</v>
      </c>
    </row>
    <row r="86" spans="1:14" s="48" customFormat="1" ht="3.95" customHeight="1" x14ac:dyDescent="0.25">
      <c r="A86" s="73"/>
      <c r="B86" s="73"/>
      <c r="C86" s="49"/>
      <c r="D86" s="49"/>
      <c r="E86" s="50"/>
      <c r="F86" s="59"/>
    </row>
    <row r="87" spans="1:14" s="48" customFormat="1" ht="30" customHeight="1" x14ac:dyDescent="0.25">
      <c r="A87" s="44" t="s">
        <v>94</v>
      </c>
      <c r="B87" s="44"/>
      <c r="C87" s="45" t="s">
        <v>95</v>
      </c>
      <c r="D87" s="44"/>
      <c r="E87" s="46"/>
      <c r="F87" s="59"/>
    </row>
    <row r="88" spans="1:14" s="48" customFormat="1" ht="3.95" customHeight="1" x14ac:dyDescent="0.25">
      <c r="A88" s="49"/>
      <c r="B88" s="49"/>
      <c r="C88" s="49"/>
      <c r="D88" s="49"/>
      <c r="E88" s="50"/>
      <c r="F88" s="59"/>
    </row>
    <row r="89" spans="1:14" s="48" customFormat="1" ht="30" customHeight="1" x14ac:dyDescent="0.25">
      <c r="A89" s="52" t="s">
        <v>96</v>
      </c>
      <c r="B89" s="53" t="s">
        <v>15</v>
      </c>
      <c r="C89" s="47" t="s">
        <v>97</v>
      </c>
      <c r="E89" s="54" t="s">
        <v>17</v>
      </c>
      <c r="F89" s="55" t="str">
        <f>IF(AND(LEN(E89)=1,OR(UPPER(E89)="N",UPPER(E89)="S")),"",IF(ISBLANK(E89),"","  Errore ! Inserire S o N"))</f>
        <v/>
      </c>
      <c r="K89" s="56" t="str">
        <f>LEFT(A89,3)</f>
        <v>CPL</v>
      </c>
      <c r="L89" s="56" t="str">
        <f>RIGHT(A89,3)</f>
        <v>194</v>
      </c>
      <c r="M89" s="56" t="str">
        <f>B89</f>
        <v>FLAG</v>
      </c>
      <c r="N89" s="57" t="str">
        <f>IF(AND(LEN(E89)=1,OR(UPPER(E89)="N",UPPER(E89)="S")),UPPER(E89),"")</f>
        <v>S</v>
      </c>
    </row>
    <row r="90" spans="1:14" s="48" customFormat="1" ht="3.95" customHeight="1" x14ac:dyDescent="0.25">
      <c r="A90" s="73"/>
      <c r="B90" s="73"/>
      <c r="C90" s="49"/>
      <c r="D90" s="49"/>
      <c r="E90" s="58"/>
      <c r="F90" s="59"/>
    </row>
    <row r="91" spans="1:14" s="48" customFormat="1" ht="30" customHeight="1" x14ac:dyDescent="0.25">
      <c r="A91" s="52" t="s">
        <v>98</v>
      </c>
      <c r="B91" s="53" t="s">
        <v>15</v>
      </c>
      <c r="C91" s="47" t="s">
        <v>99</v>
      </c>
      <c r="E91" s="54" t="s">
        <v>100</v>
      </c>
      <c r="F91" s="74" t="str">
        <f>IF(OR(ISBLANK(E91),E91="Singola",E91="Associata"),"","  Errore ! Inserire Singola o Associata")</f>
        <v/>
      </c>
      <c r="K91" s="56" t="str">
        <f>LEFT(A91,3)</f>
        <v>CPL</v>
      </c>
      <c r="L91" s="56" t="str">
        <f>RIGHT(A91,3)</f>
        <v>147</v>
      </c>
      <c r="M91" s="56" t="str">
        <f>B91</f>
        <v>FLAG</v>
      </c>
      <c r="N91" s="57" t="str">
        <f>IF(E91="singola","S",IF(E91="associata","N",""))</f>
        <v>S</v>
      </c>
    </row>
    <row r="92" spans="1:14" s="48" customFormat="1" ht="3.95" customHeight="1" x14ac:dyDescent="0.25">
      <c r="A92" s="73"/>
      <c r="B92" s="73"/>
      <c r="C92" s="49"/>
      <c r="D92" s="49"/>
      <c r="E92" s="58"/>
      <c r="F92" s="59"/>
    </row>
    <row r="93" spans="1:14" s="48" customFormat="1" ht="30" customHeight="1" x14ac:dyDescent="0.25">
      <c r="A93" s="52" t="s">
        <v>101</v>
      </c>
      <c r="B93" s="53" t="s">
        <v>40</v>
      </c>
      <c r="C93" s="47" t="s">
        <v>102</v>
      </c>
      <c r="E93" s="67">
        <v>0.25</v>
      </c>
      <c r="F93" s="55"/>
      <c r="K93" s="56" t="str">
        <f>LEFT(A93,3)</f>
        <v>CPL</v>
      </c>
      <c r="L93" s="56" t="str">
        <f>RIGHT(A93,3)</f>
        <v>182</v>
      </c>
      <c r="M93" s="56" t="str">
        <f>B93</f>
        <v>PERC</v>
      </c>
      <c r="N93" s="57">
        <f>IF(ISNUMBER(E93),ROUND(E93,4)*100,"")</f>
        <v>25</v>
      </c>
    </row>
    <row r="94" spans="1:14" s="48" customFormat="1" ht="3.95" customHeight="1" x14ac:dyDescent="0.2">
      <c r="A94" s="73"/>
      <c r="B94" s="73"/>
      <c r="C94" s="49"/>
      <c r="D94" s="49"/>
      <c r="E94" s="50"/>
      <c r="F94" s="42"/>
    </row>
    <row r="95" spans="1:14" s="48" customFormat="1" ht="30" customHeight="1" x14ac:dyDescent="0.2">
      <c r="A95" s="44" t="s">
        <v>103</v>
      </c>
      <c r="B95" s="44"/>
      <c r="C95" s="45" t="s">
        <v>104</v>
      </c>
      <c r="D95" s="44"/>
      <c r="E95" s="46"/>
      <c r="F95" s="42"/>
    </row>
    <row r="96" spans="1:14" s="48" customFormat="1" ht="3.95" customHeight="1" x14ac:dyDescent="0.2">
      <c r="A96" s="73"/>
      <c r="B96" s="73"/>
      <c r="C96" s="49"/>
      <c r="D96" s="49"/>
      <c r="E96" s="50"/>
      <c r="F96" s="42"/>
    </row>
    <row r="97" spans="1:14" s="48" customFormat="1" x14ac:dyDescent="0.2">
      <c r="A97" s="52" t="s">
        <v>105</v>
      </c>
      <c r="B97" s="52" t="s">
        <v>106</v>
      </c>
      <c r="C97" s="49" t="s">
        <v>107</v>
      </c>
      <c r="E97" s="50"/>
      <c r="F97" s="42"/>
      <c r="K97" s="56" t="str">
        <f>LEFT(A97,3)</f>
        <v>INF</v>
      </c>
      <c r="L97" s="56" t="str">
        <f>RIGHT(A97,3)</f>
        <v>209</v>
      </c>
      <c r="M97" s="56" t="str">
        <f>B97</f>
        <v>NOTE</v>
      </c>
      <c r="N97" s="48" t="str">
        <f>IF(ISBLANK(C98),"",LEFT(C98,1500))</f>
        <v/>
      </c>
    </row>
    <row r="98" spans="1:14" s="48" customFormat="1" ht="45" customHeight="1" x14ac:dyDescent="0.25">
      <c r="A98" s="75"/>
      <c r="B98" s="75"/>
      <c r="C98" s="76"/>
      <c r="D98" s="77"/>
      <c r="E98" s="78"/>
      <c r="F98" s="79" t="str">
        <f>IF(LEN(C98)&gt;1500,"Attenzione, è stato superato il numero massimo di 1500 caratteri","")</f>
        <v/>
      </c>
    </row>
    <row r="99" spans="1:14" s="48" customFormat="1" x14ac:dyDescent="0.2">
      <c r="A99" s="80"/>
      <c r="B99" s="80"/>
      <c r="C99" s="49"/>
      <c r="D99" s="49"/>
      <c r="E99" s="81"/>
      <c r="F99" s="42"/>
    </row>
    <row r="100" spans="1:14" s="48" customFormat="1" x14ac:dyDescent="0.2">
      <c r="A100" s="52" t="s">
        <v>108</v>
      </c>
      <c r="B100" s="52" t="s">
        <v>106</v>
      </c>
      <c r="C100" s="49" t="s">
        <v>109</v>
      </c>
      <c r="E100" s="50"/>
      <c r="F100" s="42"/>
      <c r="K100" s="56" t="str">
        <f>LEFT(A100,3)</f>
        <v>INF</v>
      </c>
      <c r="L100" s="56" t="str">
        <f>RIGHT(A100,3)</f>
        <v>127</v>
      </c>
      <c r="M100" s="56" t="str">
        <f>B100</f>
        <v>NOTE</v>
      </c>
      <c r="N100" s="48" t="str">
        <f>IF(ISBLANK(C101),"",LEFT(C101,1500))</f>
        <v xml:space="preserve">L'IMPORTO INDICATO AL PUNTO PRD287 E' A CARICO DEL BILANCIO. </v>
      </c>
    </row>
    <row r="101" spans="1:14" s="48" customFormat="1" ht="45" customHeight="1" x14ac:dyDescent="0.25">
      <c r="A101" s="75"/>
      <c r="B101" s="75"/>
      <c r="C101" s="76" t="s">
        <v>110</v>
      </c>
      <c r="D101" s="77"/>
      <c r="E101" s="78"/>
      <c r="F101" s="79" t="str">
        <f>IF(LEN(C101)&gt;1500,"Attenzione, è stato superato il numero massimo di 1500 caratteri","")</f>
        <v/>
      </c>
      <c r="K101" s="82" t="s">
        <v>111</v>
      </c>
    </row>
  </sheetData>
  <sheetProtection password="EA98" sheet="1" selectLockedCells="1"/>
  <dataConsolidate/>
  <mergeCells count="5">
    <mergeCell ref="F2:F3"/>
    <mergeCell ref="F4:F5"/>
    <mergeCell ref="F6:F9"/>
    <mergeCell ref="C98:E98"/>
    <mergeCell ref="C101:E101"/>
  </mergeCells>
  <dataValidations count="5">
    <dataValidation type="list" showInputMessage="1" showErrorMessage="1" errorTitle="Errore di digitazione" error="Digitare 'Singola' o 'Associata' o lasciare in bianco"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formula1>"Singola,Associata"</formula1>
    </dataValidation>
    <dataValidation type="list" allowBlank="1" showDropDown="1" showInputMessage="1" showErrorMessage="1" errorTitle="Errore di digitazione" error="Digitare 'S' o 'N' o lasciare in bianco"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E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E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E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E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E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E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E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E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E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E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E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E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E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E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E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formula1>"s,n,S,N"</formula1>
    </dataValidation>
    <dataValidation type="date" allowBlank="1" showInputMessage="1" showErrorMessage="1" errorTitle="Errore di digitazione" error="Digitare una data valida nel formato gg/mm/aaaa"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formula1>42005</formula1>
      <formula2>TODAY()</formula2>
    </dataValidation>
    <dataValidation type="custom" operator="lessThan" allowBlank="1" showInputMessage="1" showErrorMessage="1" errorTitle="Errore di digitazione" error="Inserire solo valori percentuali con al massimo due cifre decimali e chiudere con il simbolo %." sqref="E93 JA93 SW93 ACS93 AMO93 AWK93 BGG93 BQC93 BZY93 CJU93 CTQ93 DDM93 DNI93 DXE93 EHA93 EQW93 FAS93 FKO93 FUK93 GEG93 GOC93 GXY93 HHU93 HRQ93 IBM93 ILI93 IVE93 JFA93 JOW93 JYS93 KIO93 KSK93 LCG93 LMC93 LVY93 MFU93 MPQ93 MZM93 NJI93 NTE93 ODA93 OMW93 OWS93 PGO93 PQK93 QAG93 QKC93 QTY93 RDU93 RNQ93 RXM93 SHI93 SRE93 TBA93 TKW93 TUS93 UEO93 UOK93 UYG93 VIC93 VRY93 WBU93 WLQ93 WVM93 E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E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E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E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E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E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E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E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E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E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E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E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E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E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E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E85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65621 JA65621 SW65621 ACS65621 AMO65621 AWK65621 BGG65621 BQC65621 BZY65621 CJU65621 CTQ65621 DDM65621 DNI65621 DXE65621 EHA65621 EQW65621 FAS65621 FKO65621 FUK65621 GEG65621 GOC65621 GXY65621 HHU65621 HRQ65621 IBM65621 ILI65621 IVE65621 JFA65621 JOW65621 JYS65621 KIO65621 KSK65621 LCG65621 LMC65621 LVY65621 MFU65621 MPQ65621 MZM65621 NJI65621 NTE65621 ODA65621 OMW65621 OWS65621 PGO65621 PQK65621 QAG65621 QKC65621 QTY65621 RDU65621 RNQ65621 RXM65621 SHI65621 SRE65621 TBA65621 TKW65621 TUS65621 UEO65621 UOK65621 UYG65621 VIC65621 VRY65621 WBU65621 WLQ65621 WVM65621 E131157 JA131157 SW131157 ACS131157 AMO131157 AWK131157 BGG131157 BQC131157 BZY131157 CJU131157 CTQ131157 DDM131157 DNI131157 DXE131157 EHA131157 EQW131157 FAS131157 FKO131157 FUK131157 GEG131157 GOC131157 GXY131157 HHU131157 HRQ131157 IBM131157 ILI131157 IVE131157 JFA131157 JOW131157 JYS131157 KIO131157 KSK131157 LCG131157 LMC131157 LVY131157 MFU131157 MPQ131157 MZM131157 NJI131157 NTE131157 ODA131157 OMW131157 OWS131157 PGO131157 PQK131157 QAG131157 QKC131157 QTY131157 RDU131157 RNQ131157 RXM131157 SHI131157 SRE131157 TBA131157 TKW131157 TUS131157 UEO131157 UOK131157 UYG131157 VIC131157 VRY131157 WBU131157 WLQ131157 WVM131157 E196693 JA196693 SW196693 ACS196693 AMO196693 AWK196693 BGG196693 BQC196693 BZY196693 CJU196693 CTQ196693 DDM196693 DNI196693 DXE196693 EHA196693 EQW196693 FAS196693 FKO196693 FUK196693 GEG196693 GOC196693 GXY196693 HHU196693 HRQ196693 IBM196693 ILI196693 IVE196693 JFA196693 JOW196693 JYS196693 KIO196693 KSK196693 LCG196693 LMC196693 LVY196693 MFU196693 MPQ196693 MZM196693 NJI196693 NTE196693 ODA196693 OMW196693 OWS196693 PGO196693 PQK196693 QAG196693 QKC196693 QTY196693 RDU196693 RNQ196693 RXM196693 SHI196693 SRE196693 TBA196693 TKW196693 TUS196693 UEO196693 UOK196693 UYG196693 VIC196693 VRY196693 WBU196693 WLQ196693 WVM196693 E262229 JA262229 SW262229 ACS262229 AMO262229 AWK262229 BGG262229 BQC262229 BZY262229 CJU262229 CTQ262229 DDM262229 DNI262229 DXE262229 EHA262229 EQW262229 FAS262229 FKO262229 FUK262229 GEG262229 GOC262229 GXY262229 HHU262229 HRQ262229 IBM262229 ILI262229 IVE262229 JFA262229 JOW262229 JYS262229 KIO262229 KSK262229 LCG262229 LMC262229 LVY262229 MFU262229 MPQ262229 MZM262229 NJI262229 NTE262229 ODA262229 OMW262229 OWS262229 PGO262229 PQK262229 QAG262229 QKC262229 QTY262229 RDU262229 RNQ262229 RXM262229 SHI262229 SRE262229 TBA262229 TKW262229 TUS262229 UEO262229 UOK262229 UYG262229 VIC262229 VRY262229 WBU262229 WLQ262229 WVM262229 E327765 JA327765 SW327765 ACS327765 AMO327765 AWK327765 BGG327765 BQC327765 BZY327765 CJU327765 CTQ327765 DDM327765 DNI327765 DXE327765 EHA327765 EQW327765 FAS327765 FKO327765 FUK327765 GEG327765 GOC327765 GXY327765 HHU327765 HRQ327765 IBM327765 ILI327765 IVE327765 JFA327765 JOW327765 JYS327765 KIO327765 KSK327765 LCG327765 LMC327765 LVY327765 MFU327765 MPQ327765 MZM327765 NJI327765 NTE327765 ODA327765 OMW327765 OWS327765 PGO327765 PQK327765 QAG327765 QKC327765 QTY327765 RDU327765 RNQ327765 RXM327765 SHI327765 SRE327765 TBA327765 TKW327765 TUS327765 UEO327765 UOK327765 UYG327765 VIC327765 VRY327765 WBU327765 WLQ327765 WVM327765 E393301 JA393301 SW393301 ACS393301 AMO393301 AWK393301 BGG393301 BQC393301 BZY393301 CJU393301 CTQ393301 DDM393301 DNI393301 DXE393301 EHA393301 EQW393301 FAS393301 FKO393301 FUK393301 GEG393301 GOC393301 GXY393301 HHU393301 HRQ393301 IBM393301 ILI393301 IVE393301 JFA393301 JOW393301 JYS393301 KIO393301 KSK393301 LCG393301 LMC393301 LVY393301 MFU393301 MPQ393301 MZM393301 NJI393301 NTE393301 ODA393301 OMW393301 OWS393301 PGO393301 PQK393301 QAG393301 QKC393301 QTY393301 RDU393301 RNQ393301 RXM393301 SHI393301 SRE393301 TBA393301 TKW393301 TUS393301 UEO393301 UOK393301 UYG393301 VIC393301 VRY393301 WBU393301 WLQ393301 WVM393301 E458837 JA458837 SW458837 ACS458837 AMO458837 AWK458837 BGG458837 BQC458837 BZY458837 CJU458837 CTQ458837 DDM458837 DNI458837 DXE458837 EHA458837 EQW458837 FAS458837 FKO458837 FUK458837 GEG458837 GOC458837 GXY458837 HHU458837 HRQ458837 IBM458837 ILI458837 IVE458837 JFA458837 JOW458837 JYS458837 KIO458837 KSK458837 LCG458837 LMC458837 LVY458837 MFU458837 MPQ458837 MZM458837 NJI458837 NTE458837 ODA458837 OMW458837 OWS458837 PGO458837 PQK458837 QAG458837 QKC458837 QTY458837 RDU458837 RNQ458837 RXM458837 SHI458837 SRE458837 TBA458837 TKW458837 TUS458837 UEO458837 UOK458837 UYG458837 VIC458837 VRY458837 WBU458837 WLQ458837 WVM458837 E524373 JA524373 SW524373 ACS524373 AMO524373 AWK524373 BGG524373 BQC524373 BZY524373 CJU524373 CTQ524373 DDM524373 DNI524373 DXE524373 EHA524373 EQW524373 FAS524373 FKO524373 FUK524373 GEG524373 GOC524373 GXY524373 HHU524373 HRQ524373 IBM524373 ILI524373 IVE524373 JFA524373 JOW524373 JYS524373 KIO524373 KSK524373 LCG524373 LMC524373 LVY524373 MFU524373 MPQ524373 MZM524373 NJI524373 NTE524373 ODA524373 OMW524373 OWS524373 PGO524373 PQK524373 QAG524373 QKC524373 QTY524373 RDU524373 RNQ524373 RXM524373 SHI524373 SRE524373 TBA524373 TKW524373 TUS524373 UEO524373 UOK524373 UYG524373 VIC524373 VRY524373 WBU524373 WLQ524373 WVM524373 E589909 JA589909 SW589909 ACS589909 AMO589909 AWK589909 BGG589909 BQC589909 BZY589909 CJU589909 CTQ589909 DDM589909 DNI589909 DXE589909 EHA589909 EQW589909 FAS589909 FKO589909 FUK589909 GEG589909 GOC589909 GXY589909 HHU589909 HRQ589909 IBM589909 ILI589909 IVE589909 JFA589909 JOW589909 JYS589909 KIO589909 KSK589909 LCG589909 LMC589909 LVY589909 MFU589909 MPQ589909 MZM589909 NJI589909 NTE589909 ODA589909 OMW589909 OWS589909 PGO589909 PQK589909 QAG589909 QKC589909 QTY589909 RDU589909 RNQ589909 RXM589909 SHI589909 SRE589909 TBA589909 TKW589909 TUS589909 UEO589909 UOK589909 UYG589909 VIC589909 VRY589909 WBU589909 WLQ589909 WVM589909 E655445 JA655445 SW655445 ACS655445 AMO655445 AWK655445 BGG655445 BQC655445 BZY655445 CJU655445 CTQ655445 DDM655445 DNI655445 DXE655445 EHA655445 EQW655445 FAS655445 FKO655445 FUK655445 GEG655445 GOC655445 GXY655445 HHU655445 HRQ655445 IBM655445 ILI655445 IVE655445 JFA655445 JOW655445 JYS655445 KIO655445 KSK655445 LCG655445 LMC655445 LVY655445 MFU655445 MPQ655445 MZM655445 NJI655445 NTE655445 ODA655445 OMW655445 OWS655445 PGO655445 PQK655445 QAG655445 QKC655445 QTY655445 RDU655445 RNQ655445 RXM655445 SHI655445 SRE655445 TBA655445 TKW655445 TUS655445 UEO655445 UOK655445 UYG655445 VIC655445 VRY655445 WBU655445 WLQ655445 WVM655445 E720981 JA720981 SW720981 ACS720981 AMO720981 AWK720981 BGG720981 BQC720981 BZY720981 CJU720981 CTQ720981 DDM720981 DNI720981 DXE720981 EHA720981 EQW720981 FAS720981 FKO720981 FUK720981 GEG720981 GOC720981 GXY720981 HHU720981 HRQ720981 IBM720981 ILI720981 IVE720981 JFA720981 JOW720981 JYS720981 KIO720981 KSK720981 LCG720981 LMC720981 LVY720981 MFU720981 MPQ720981 MZM720981 NJI720981 NTE720981 ODA720981 OMW720981 OWS720981 PGO720981 PQK720981 QAG720981 QKC720981 QTY720981 RDU720981 RNQ720981 RXM720981 SHI720981 SRE720981 TBA720981 TKW720981 TUS720981 UEO720981 UOK720981 UYG720981 VIC720981 VRY720981 WBU720981 WLQ720981 WVM720981 E786517 JA786517 SW786517 ACS786517 AMO786517 AWK786517 BGG786517 BQC786517 BZY786517 CJU786517 CTQ786517 DDM786517 DNI786517 DXE786517 EHA786517 EQW786517 FAS786517 FKO786517 FUK786517 GEG786517 GOC786517 GXY786517 HHU786517 HRQ786517 IBM786517 ILI786517 IVE786517 JFA786517 JOW786517 JYS786517 KIO786517 KSK786517 LCG786517 LMC786517 LVY786517 MFU786517 MPQ786517 MZM786517 NJI786517 NTE786517 ODA786517 OMW786517 OWS786517 PGO786517 PQK786517 QAG786517 QKC786517 QTY786517 RDU786517 RNQ786517 RXM786517 SHI786517 SRE786517 TBA786517 TKW786517 TUS786517 UEO786517 UOK786517 UYG786517 VIC786517 VRY786517 WBU786517 WLQ786517 WVM786517 E852053 JA852053 SW852053 ACS852053 AMO852053 AWK852053 BGG852053 BQC852053 BZY852053 CJU852053 CTQ852053 DDM852053 DNI852053 DXE852053 EHA852053 EQW852053 FAS852053 FKO852053 FUK852053 GEG852053 GOC852053 GXY852053 HHU852053 HRQ852053 IBM852053 ILI852053 IVE852053 JFA852053 JOW852053 JYS852053 KIO852053 KSK852053 LCG852053 LMC852053 LVY852053 MFU852053 MPQ852053 MZM852053 NJI852053 NTE852053 ODA852053 OMW852053 OWS852053 PGO852053 PQK852053 QAG852053 QKC852053 QTY852053 RDU852053 RNQ852053 RXM852053 SHI852053 SRE852053 TBA852053 TKW852053 TUS852053 UEO852053 UOK852053 UYG852053 VIC852053 VRY852053 WBU852053 WLQ852053 WVM852053 E917589 JA917589 SW917589 ACS917589 AMO917589 AWK917589 BGG917589 BQC917589 BZY917589 CJU917589 CTQ917589 DDM917589 DNI917589 DXE917589 EHA917589 EQW917589 FAS917589 FKO917589 FUK917589 GEG917589 GOC917589 GXY917589 HHU917589 HRQ917589 IBM917589 ILI917589 IVE917589 JFA917589 JOW917589 JYS917589 KIO917589 KSK917589 LCG917589 LMC917589 LVY917589 MFU917589 MPQ917589 MZM917589 NJI917589 NTE917589 ODA917589 OMW917589 OWS917589 PGO917589 PQK917589 QAG917589 QKC917589 QTY917589 RDU917589 RNQ917589 RXM917589 SHI917589 SRE917589 TBA917589 TKW917589 TUS917589 UEO917589 UOK917589 UYG917589 VIC917589 VRY917589 WBU917589 WLQ917589 WVM917589 E983125 JA983125 SW983125 ACS983125 AMO983125 AWK983125 BGG983125 BQC983125 BZY983125 CJU983125 CTQ983125 DDM983125 DNI983125 DXE983125 EHA983125 EQW983125 FAS983125 FKO983125 FUK983125 GEG983125 GOC983125 GXY983125 HHU983125 HRQ983125 IBM983125 ILI983125 IVE983125 JFA983125 JOW983125 JYS983125 KIO983125 KSK983125 LCG983125 LMC983125 LVY983125 MFU983125 MPQ983125 MZM983125 NJI983125 NTE983125 ODA983125 OMW983125 OWS983125 PGO983125 PQK983125 QAG983125 QKC983125 QTY983125 RDU983125 RNQ983125 RXM983125 SHI983125 SRE983125 TBA983125 TKW983125 TUS983125 UEO983125 UOK983125 UYG983125 VIC983125 VRY983125 WBU983125 WLQ983125 WVM983125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formula1>OR(E33=0,E33-INT(E33*10000)/10000=0)</formula1>
    </dataValidation>
    <dataValidation type="textLength" allowBlank="1" showInputMessage="1" showErrorMessage="1" errorTitle="Errore di digitazione" error="Inserire massimo 1500 caratteri" sqref="C98:E98 IY98:JA98 SU98:SW98 ACQ98:ACS98 AMM98:AMO98 AWI98:AWK98 BGE98:BGG98 BQA98:BQC98 BZW98:BZY98 CJS98:CJU98 CTO98:CTQ98 DDK98:DDM98 DNG98:DNI98 DXC98:DXE98 EGY98:EHA98 EQU98:EQW98 FAQ98:FAS98 FKM98:FKO98 FUI98:FUK98 GEE98:GEG98 GOA98:GOC98 GXW98:GXY98 HHS98:HHU98 HRO98:HRQ98 IBK98:IBM98 ILG98:ILI98 IVC98:IVE98 JEY98:JFA98 JOU98:JOW98 JYQ98:JYS98 KIM98:KIO98 KSI98:KSK98 LCE98:LCG98 LMA98:LMC98 LVW98:LVY98 MFS98:MFU98 MPO98:MPQ98 MZK98:MZM98 NJG98:NJI98 NTC98:NTE98 OCY98:ODA98 OMU98:OMW98 OWQ98:OWS98 PGM98:PGO98 PQI98:PQK98 QAE98:QAG98 QKA98:QKC98 QTW98:QTY98 RDS98:RDU98 RNO98:RNQ98 RXK98:RXM98 SHG98:SHI98 SRC98:SRE98 TAY98:TBA98 TKU98:TKW98 TUQ98:TUS98 UEM98:UEO98 UOI98:UOK98 UYE98:UYG98 VIA98:VIC98 VRW98:VRY98 WBS98:WBU98 WLO98:WLQ98 WVK98:WVM98 C65634:E65634 IY65634:JA65634 SU65634:SW65634 ACQ65634:ACS65634 AMM65634:AMO65634 AWI65634:AWK65634 BGE65634:BGG65634 BQA65634:BQC65634 BZW65634:BZY65634 CJS65634:CJU65634 CTO65634:CTQ65634 DDK65634:DDM65634 DNG65634:DNI65634 DXC65634:DXE65634 EGY65634:EHA65634 EQU65634:EQW65634 FAQ65634:FAS65634 FKM65634:FKO65634 FUI65634:FUK65634 GEE65634:GEG65634 GOA65634:GOC65634 GXW65634:GXY65634 HHS65634:HHU65634 HRO65634:HRQ65634 IBK65634:IBM65634 ILG65634:ILI65634 IVC65634:IVE65634 JEY65634:JFA65634 JOU65634:JOW65634 JYQ65634:JYS65634 KIM65634:KIO65634 KSI65634:KSK65634 LCE65634:LCG65634 LMA65634:LMC65634 LVW65634:LVY65634 MFS65634:MFU65634 MPO65634:MPQ65634 MZK65634:MZM65634 NJG65634:NJI65634 NTC65634:NTE65634 OCY65634:ODA65634 OMU65634:OMW65634 OWQ65634:OWS65634 PGM65634:PGO65634 PQI65634:PQK65634 QAE65634:QAG65634 QKA65634:QKC65634 QTW65634:QTY65634 RDS65634:RDU65634 RNO65634:RNQ65634 RXK65634:RXM65634 SHG65634:SHI65634 SRC65634:SRE65634 TAY65634:TBA65634 TKU65634:TKW65634 TUQ65634:TUS65634 UEM65634:UEO65634 UOI65634:UOK65634 UYE65634:UYG65634 VIA65634:VIC65634 VRW65634:VRY65634 WBS65634:WBU65634 WLO65634:WLQ65634 WVK65634:WVM65634 C131170:E131170 IY131170:JA131170 SU131170:SW131170 ACQ131170:ACS131170 AMM131170:AMO131170 AWI131170:AWK131170 BGE131170:BGG131170 BQA131170:BQC131170 BZW131170:BZY131170 CJS131170:CJU131170 CTO131170:CTQ131170 DDK131170:DDM131170 DNG131170:DNI131170 DXC131170:DXE131170 EGY131170:EHA131170 EQU131170:EQW131170 FAQ131170:FAS131170 FKM131170:FKO131170 FUI131170:FUK131170 GEE131170:GEG131170 GOA131170:GOC131170 GXW131170:GXY131170 HHS131170:HHU131170 HRO131170:HRQ131170 IBK131170:IBM131170 ILG131170:ILI131170 IVC131170:IVE131170 JEY131170:JFA131170 JOU131170:JOW131170 JYQ131170:JYS131170 KIM131170:KIO131170 KSI131170:KSK131170 LCE131170:LCG131170 LMA131170:LMC131170 LVW131170:LVY131170 MFS131170:MFU131170 MPO131170:MPQ131170 MZK131170:MZM131170 NJG131170:NJI131170 NTC131170:NTE131170 OCY131170:ODA131170 OMU131170:OMW131170 OWQ131170:OWS131170 PGM131170:PGO131170 PQI131170:PQK131170 QAE131170:QAG131170 QKA131170:QKC131170 QTW131170:QTY131170 RDS131170:RDU131170 RNO131170:RNQ131170 RXK131170:RXM131170 SHG131170:SHI131170 SRC131170:SRE131170 TAY131170:TBA131170 TKU131170:TKW131170 TUQ131170:TUS131170 UEM131170:UEO131170 UOI131170:UOK131170 UYE131170:UYG131170 VIA131170:VIC131170 VRW131170:VRY131170 WBS131170:WBU131170 WLO131170:WLQ131170 WVK131170:WVM131170 C196706:E196706 IY196706:JA196706 SU196706:SW196706 ACQ196706:ACS196706 AMM196706:AMO196706 AWI196706:AWK196706 BGE196706:BGG196706 BQA196706:BQC196706 BZW196706:BZY196706 CJS196706:CJU196706 CTO196706:CTQ196706 DDK196706:DDM196706 DNG196706:DNI196706 DXC196706:DXE196706 EGY196706:EHA196706 EQU196706:EQW196706 FAQ196706:FAS196706 FKM196706:FKO196706 FUI196706:FUK196706 GEE196706:GEG196706 GOA196706:GOC196706 GXW196706:GXY196706 HHS196706:HHU196706 HRO196706:HRQ196706 IBK196706:IBM196706 ILG196706:ILI196706 IVC196706:IVE196706 JEY196706:JFA196706 JOU196706:JOW196706 JYQ196706:JYS196706 KIM196706:KIO196706 KSI196706:KSK196706 LCE196706:LCG196706 LMA196706:LMC196706 LVW196706:LVY196706 MFS196706:MFU196706 MPO196706:MPQ196706 MZK196706:MZM196706 NJG196706:NJI196706 NTC196706:NTE196706 OCY196706:ODA196706 OMU196706:OMW196706 OWQ196706:OWS196706 PGM196706:PGO196706 PQI196706:PQK196706 QAE196706:QAG196706 QKA196706:QKC196706 QTW196706:QTY196706 RDS196706:RDU196706 RNO196706:RNQ196706 RXK196706:RXM196706 SHG196706:SHI196706 SRC196706:SRE196706 TAY196706:TBA196706 TKU196706:TKW196706 TUQ196706:TUS196706 UEM196706:UEO196706 UOI196706:UOK196706 UYE196706:UYG196706 VIA196706:VIC196706 VRW196706:VRY196706 WBS196706:WBU196706 WLO196706:WLQ196706 WVK196706:WVM196706 C262242:E262242 IY262242:JA262242 SU262242:SW262242 ACQ262242:ACS262242 AMM262242:AMO262242 AWI262242:AWK262242 BGE262242:BGG262242 BQA262242:BQC262242 BZW262242:BZY262242 CJS262242:CJU262242 CTO262242:CTQ262242 DDK262242:DDM262242 DNG262242:DNI262242 DXC262242:DXE262242 EGY262242:EHA262242 EQU262242:EQW262242 FAQ262242:FAS262242 FKM262242:FKO262242 FUI262242:FUK262242 GEE262242:GEG262242 GOA262242:GOC262242 GXW262242:GXY262242 HHS262242:HHU262242 HRO262242:HRQ262242 IBK262242:IBM262242 ILG262242:ILI262242 IVC262242:IVE262242 JEY262242:JFA262242 JOU262242:JOW262242 JYQ262242:JYS262242 KIM262242:KIO262242 KSI262242:KSK262242 LCE262242:LCG262242 LMA262242:LMC262242 LVW262242:LVY262242 MFS262242:MFU262242 MPO262242:MPQ262242 MZK262242:MZM262242 NJG262242:NJI262242 NTC262242:NTE262242 OCY262242:ODA262242 OMU262242:OMW262242 OWQ262242:OWS262242 PGM262242:PGO262242 PQI262242:PQK262242 QAE262242:QAG262242 QKA262242:QKC262242 QTW262242:QTY262242 RDS262242:RDU262242 RNO262242:RNQ262242 RXK262242:RXM262242 SHG262242:SHI262242 SRC262242:SRE262242 TAY262242:TBA262242 TKU262242:TKW262242 TUQ262242:TUS262242 UEM262242:UEO262242 UOI262242:UOK262242 UYE262242:UYG262242 VIA262242:VIC262242 VRW262242:VRY262242 WBS262242:WBU262242 WLO262242:WLQ262242 WVK262242:WVM262242 C327778:E327778 IY327778:JA327778 SU327778:SW327778 ACQ327778:ACS327778 AMM327778:AMO327778 AWI327778:AWK327778 BGE327778:BGG327778 BQA327778:BQC327778 BZW327778:BZY327778 CJS327778:CJU327778 CTO327778:CTQ327778 DDK327778:DDM327778 DNG327778:DNI327778 DXC327778:DXE327778 EGY327778:EHA327778 EQU327778:EQW327778 FAQ327778:FAS327778 FKM327778:FKO327778 FUI327778:FUK327778 GEE327778:GEG327778 GOA327778:GOC327778 GXW327778:GXY327778 HHS327778:HHU327778 HRO327778:HRQ327778 IBK327778:IBM327778 ILG327778:ILI327778 IVC327778:IVE327778 JEY327778:JFA327778 JOU327778:JOW327778 JYQ327778:JYS327778 KIM327778:KIO327778 KSI327778:KSK327778 LCE327778:LCG327778 LMA327778:LMC327778 LVW327778:LVY327778 MFS327778:MFU327778 MPO327778:MPQ327778 MZK327778:MZM327778 NJG327778:NJI327778 NTC327778:NTE327778 OCY327778:ODA327778 OMU327778:OMW327778 OWQ327778:OWS327778 PGM327778:PGO327778 PQI327778:PQK327778 QAE327778:QAG327778 QKA327778:QKC327778 QTW327778:QTY327778 RDS327778:RDU327778 RNO327778:RNQ327778 RXK327778:RXM327778 SHG327778:SHI327778 SRC327778:SRE327778 TAY327778:TBA327778 TKU327778:TKW327778 TUQ327778:TUS327778 UEM327778:UEO327778 UOI327778:UOK327778 UYE327778:UYG327778 VIA327778:VIC327778 VRW327778:VRY327778 WBS327778:WBU327778 WLO327778:WLQ327778 WVK327778:WVM327778 C393314:E393314 IY393314:JA393314 SU393314:SW393314 ACQ393314:ACS393314 AMM393314:AMO393314 AWI393314:AWK393314 BGE393314:BGG393314 BQA393314:BQC393314 BZW393314:BZY393314 CJS393314:CJU393314 CTO393314:CTQ393314 DDK393314:DDM393314 DNG393314:DNI393314 DXC393314:DXE393314 EGY393314:EHA393314 EQU393314:EQW393314 FAQ393314:FAS393314 FKM393314:FKO393314 FUI393314:FUK393314 GEE393314:GEG393314 GOA393314:GOC393314 GXW393314:GXY393314 HHS393314:HHU393314 HRO393314:HRQ393314 IBK393314:IBM393314 ILG393314:ILI393314 IVC393314:IVE393314 JEY393314:JFA393314 JOU393314:JOW393314 JYQ393314:JYS393314 KIM393314:KIO393314 KSI393314:KSK393314 LCE393314:LCG393314 LMA393314:LMC393314 LVW393314:LVY393314 MFS393314:MFU393314 MPO393314:MPQ393314 MZK393314:MZM393314 NJG393314:NJI393314 NTC393314:NTE393314 OCY393314:ODA393314 OMU393314:OMW393314 OWQ393314:OWS393314 PGM393314:PGO393314 PQI393314:PQK393314 QAE393314:QAG393314 QKA393314:QKC393314 QTW393314:QTY393314 RDS393314:RDU393314 RNO393314:RNQ393314 RXK393314:RXM393314 SHG393314:SHI393314 SRC393314:SRE393314 TAY393314:TBA393314 TKU393314:TKW393314 TUQ393314:TUS393314 UEM393314:UEO393314 UOI393314:UOK393314 UYE393314:UYG393314 VIA393314:VIC393314 VRW393314:VRY393314 WBS393314:WBU393314 WLO393314:WLQ393314 WVK393314:WVM393314 C458850:E458850 IY458850:JA458850 SU458850:SW458850 ACQ458850:ACS458850 AMM458850:AMO458850 AWI458850:AWK458850 BGE458850:BGG458850 BQA458850:BQC458850 BZW458850:BZY458850 CJS458850:CJU458850 CTO458850:CTQ458850 DDK458850:DDM458850 DNG458850:DNI458850 DXC458850:DXE458850 EGY458850:EHA458850 EQU458850:EQW458850 FAQ458850:FAS458850 FKM458850:FKO458850 FUI458850:FUK458850 GEE458850:GEG458850 GOA458850:GOC458850 GXW458850:GXY458850 HHS458850:HHU458850 HRO458850:HRQ458850 IBK458850:IBM458850 ILG458850:ILI458850 IVC458850:IVE458850 JEY458850:JFA458850 JOU458850:JOW458850 JYQ458850:JYS458850 KIM458850:KIO458850 KSI458850:KSK458850 LCE458850:LCG458850 LMA458850:LMC458850 LVW458850:LVY458850 MFS458850:MFU458850 MPO458850:MPQ458850 MZK458850:MZM458850 NJG458850:NJI458850 NTC458850:NTE458850 OCY458850:ODA458850 OMU458850:OMW458850 OWQ458850:OWS458850 PGM458850:PGO458850 PQI458850:PQK458850 QAE458850:QAG458850 QKA458850:QKC458850 QTW458850:QTY458850 RDS458850:RDU458850 RNO458850:RNQ458850 RXK458850:RXM458850 SHG458850:SHI458850 SRC458850:SRE458850 TAY458850:TBA458850 TKU458850:TKW458850 TUQ458850:TUS458850 UEM458850:UEO458850 UOI458850:UOK458850 UYE458850:UYG458850 VIA458850:VIC458850 VRW458850:VRY458850 WBS458850:WBU458850 WLO458850:WLQ458850 WVK458850:WVM458850 C524386:E524386 IY524386:JA524386 SU524386:SW524386 ACQ524386:ACS524386 AMM524386:AMO524386 AWI524386:AWK524386 BGE524386:BGG524386 BQA524386:BQC524386 BZW524386:BZY524386 CJS524386:CJU524386 CTO524386:CTQ524386 DDK524386:DDM524386 DNG524386:DNI524386 DXC524386:DXE524386 EGY524386:EHA524386 EQU524386:EQW524386 FAQ524386:FAS524386 FKM524386:FKO524386 FUI524386:FUK524386 GEE524386:GEG524386 GOA524386:GOC524386 GXW524386:GXY524386 HHS524386:HHU524386 HRO524386:HRQ524386 IBK524386:IBM524386 ILG524386:ILI524386 IVC524386:IVE524386 JEY524386:JFA524386 JOU524386:JOW524386 JYQ524386:JYS524386 KIM524386:KIO524386 KSI524386:KSK524386 LCE524386:LCG524386 LMA524386:LMC524386 LVW524386:LVY524386 MFS524386:MFU524386 MPO524386:MPQ524386 MZK524386:MZM524386 NJG524386:NJI524386 NTC524386:NTE524386 OCY524386:ODA524386 OMU524386:OMW524386 OWQ524386:OWS524386 PGM524386:PGO524386 PQI524386:PQK524386 QAE524386:QAG524386 QKA524386:QKC524386 QTW524386:QTY524386 RDS524386:RDU524386 RNO524386:RNQ524386 RXK524386:RXM524386 SHG524386:SHI524386 SRC524386:SRE524386 TAY524386:TBA524386 TKU524386:TKW524386 TUQ524386:TUS524386 UEM524386:UEO524386 UOI524386:UOK524386 UYE524386:UYG524386 VIA524386:VIC524386 VRW524386:VRY524386 WBS524386:WBU524386 WLO524386:WLQ524386 WVK524386:WVM524386 C589922:E589922 IY589922:JA589922 SU589922:SW589922 ACQ589922:ACS589922 AMM589922:AMO589922 AWI589922:AWK589922 BGE589922:BGG589922 BQA589922:BQC589922 BZW589922:BZY589922 CJS589922:CJU589922 CTO589922:CTQ589922 DDK589922:DDM589922 DNG589922:DNI589922 DXC589922:DXE589922 EGY589922:EHA589922 EQU589922:EQW589922 FAQ589922:FAS589922 FKM589922:FKO589922 FUI589922:FUK589922 GEE589922:GEG589922 GOA589922:GOC589922 GXW589922:GXY589922 HHS589922:HHU589922 HRO589922:HRQ589922 IBK589922:IBM589922 ILG589922:ILI589922 IVC589922:IVE589922 JEY589922:JFA589922 JOU589922:JOW589922 JYQ589922:JYS589922 KIM589922:KIO589922 KSI589922:KSK589922 LCE589922:LCG589922 LMA589922:LMC589922 LVW589922:LVY589922 MFS589922:MFU589922 MPO589922:MPQ589922 MZK589922:MZM589922 NJG589922:NJI589922 NTC589922:NTE589922 OCY589922:ODA589922 OMU589922:OMW589922 OWQ589922:OWS589922 PGM589922:PGO589922 PQI589922:PQK589922 QAE589922:QAG589922 QKA589922:QKC589922 QTW589922:QTY589922 RDS589922:RDU589922 RNO589922:RNQ589922 RXK589922:RXM589922 SHG589922:SHI589922 SRC589922:SRE589922 TAY589922:TBA589922 TKU589922:TKW589922 TUQ589922:TUS589922 UEM589922:UEO589922 UOI589922:UOK589922 UYE589922:UYG589922 VIA589922:VIC589922 VRW589922:VRY589922 WBS589922:WBU589922 WLO589922:WLQ589922 WVK589922:WVM589922 C655458:E655458 IY655458:JA655458 SU655458:SW655458 ACQ655458:ACS655458 AMM655458:AMO655458 AWI655458:AWK655458 BGE655458:BGG655458 BQA655458:BQC655458 BZW655458:BZY655458 CJS655458:CJU655458 CTO655458:CTQ655458 DDK655458:DDM655458 DNG655458:DNI655458 DXC655458:DXE655458 EGY655458:EHA655458 EQU655458:EQW655458 FAQ655458:FAS655458 FKM655458:FKO655458 FUI655458:FUK655458 GEE655458:GEG655458 GOA655458:GOC655458 GXW655458:GXY655458 HHS655458:HHU655458 HRO655458:HRQ655458 IBK655458:IBM655458 ILG655458:ILI655458 IVC655458:IVE655458 JEY655458:JFA655458 JOU655458:JOW655458 JYQ655458:JYS655458 KIM655458:KIO655458 KSI655458:KSK655458 LCE655458:LCG655458 LMA655458:LMC655458 LVW655458:LVY655458 MFS655458:MFU655458 MPO655458:MPQ655458 MZK655458:MZM655458 NJG655458:NJI655458 NTC655458:NTE655458 OCY655458:ODA655458 OMU655458:OMW655458 OWQ655458:OWS655458 PGM655458:PGO655458 PQI655458:PQK655458 QAE655458:QAG655458 QKA655458:QKC655458 QTW655458:QTY655458 RDS655458:RDU655458 RNO655458:RNQ655458 RXK655458:RXM655458 SHG655458:SHI655458 SRC655458:SRE655458 TAY655458:TBA655458 TKU655458:TKW655458 TUQ655458:TUS655458 UEM655458:UEO655458 UOI655458:UOK655458 UYE655458:UYG655458 VIA655458:VIC655458 VRW655458:VRY655458 WBS655458:WBU655458 WLO655458:WLQ655458 WVK655458:WVM655458 C720994:E720994 IY720994:JA720994 SU720994:SW720994 ACQ720994:ACS720994 AMM720994:AMO720994 AWI720994:AWK720994 BGE720994:BGG720994 BQA720994:BQC720994 BZW720994:BZY720994 CJS720994:CJU720994 CTO720994:CTQ720994 DDK720994:DDM720994 DNG720994:DNI720994 DXC720994:DXE720994 EGY720994:EHA720994 EQU720994:EQW720994 FAQ720994:FAS720994 FKM720994:FKO720994 FUI720994:FUK720994 GEE720994:GEG720994 GOA720994:GOC720994 GXW720994:GXY720994 HHS720994:HHU720994 HRO720994:HRQ720994 IBK720994:IBM720994 ILG720994:ILI720994 IVC720994:IVE720994 JEY720994:JFA720994 JOU720994:JOW720994 JYQ720994:JYS720994 KIM720994:KIO720994 KSI720994:KSK720994 LCE720994:LCG720994 LMA720994:LMC720994 LVW720994:LVY720994 MFS720994:MFU720994 MPO720994:MPQ720994 MZK720994:MZM720994 NJG720994:NJI720994 NTC720994:NTE720994 OCY720994:ODA720994 OMU720994:OMW720994 OWQ720994:OWS720994 PGM720994:PGO720994 PQI720994:PQK720994 QAE720994:QAG720994 QKA720994:QKC720994 QTW720994:QTY720994 RDS720994:RDU720994 RNO720994:RNQ720994 RXK720994:RXM720994 SHG720994:SHI720994 SRC720994:SRE720994 TAY720994:TBA720994 TKU720994:TKW720994 TUQ720994:TUS720994 UEM720994:UEO720994 UOI720994:UOK720994 UYE720994:UYG720994 VIA720994:VIC720994 VRW720994:VRY720994 WBS720994:WBU720994 WLO720994:WLQ720994 WVK720994:WVM720994 C786530:E786530 IY786530:JA786530 SU786530:SW786530 ACQ786530:ACS786530 AMM786530:AMO786530 AWI786530:AWK786530 BGE786530:BGG786530 BQA786530:BQC786530 BZW786530:BZY786530 CJS786530:CJU786530 CTO786530:CTQ786530 DDK786530:DDM786530 DNG786530:DNI786530 DXC786530:DXE786530 EGY786530:EHA786530 EQU786530:EQW786530 FAQ786530:FAS786530 FKM786530:FKO786530 FUI786530:FUK786530 GEE786530:GEG786530 GOA786530:GOC786530 GXW786530:GXY786530 HHS786530:HHU786530 HRO786530:HRQ786530 IBK786530:IBM786530 ILG786530:ILI786530 IVC786530:IVE786530 JEY786530:JFA786530 JOU786530:JOW786530 JYQ786530:JYS786530 KIM786530:KIO786530 KSI786530:KSK786530 LCE786530:LCG786530 LMA786530:LMC786530 LVW786530:LVY786530 MFS786530:MFU786530 MPO786530:MPQ786530 MZK786530:MZM786530 NJG786530:NJI786530 NTC786530:NTE786530 OCY786530:ODA786530 OMU786530:OMW786530 OWQ786530:OWS786530 PGM786530:PGO786530 PQI786530:PQK786530 QAE786530:QAG786530 QKA786530:QKC786530 QTW786530:QTY786530 RDS786530:RDU786530 RNO786530:RNQ786530 RXK786530:RXM786530 SHG786530:SHI786530 SRC786530:SRE786530 TAY786530:TBA786530 TKU786530:TKW786530 TUQ786530:TUS786530 UEM786530:UEO786530 UOI786530:UOK786530 UYE786530:UYG786530 VIA786530:VIC786530 VRW786530:VRY786530 WBS786530:WBU786530 WLO786530:WLQ786530 WVK786530:WVM786530 C852066:E852066 IY852066:JA852066 SU852066:SW852066 ACQ852066:ACS852066 AMM852066:AMO852066 AWI852066:AWK852066 BGE852066:BGG852066 BQA852066:BQC852066 BZW852066:BZY852066 CJS852066:CJU852066 CTO852066:CTQ852066 DDK852066:DDM852066 DNG852066:DNI852066 DXC852066:DXE852066 EGY852066:EHA852066 EQU852066:EQW852066 FAQ852066:FAS852066 FKM852066:FKO852066 FUI852066:FUK852066 GEE852066:GEG852066 GOA852066:GOC852066 GXW852066:GXY852066 HHS852066:HHU852066 HRO852066:HRQ852066 IBK852066:IBM852066 ILG852066:ILI852066 IVC852066:IVE852066 JEY852066:JFA852066 JOU852066:JOW852066 JYQ852066:JYS852066 KIM852066:KIO852066 KSI852066:KSK852066 LCE852066:LCG852066 LMA852066:LMC852066 LVW852066:LVY852066 MFS852066:MFU852066 MPO852066:MPQ852066 MZK852066:MZM852066 NJG852066:NJI852066 NTC852066:NTE852066 OCY852066:ODA852066 OMU852066:OMW852066 OWQ852066:OWS852066 PGM852066:PGO852066 PQI852066:PQK852066 QAE852066:QAG852066 QKA852066:QKC852066 QTW852066:QTY852066 RDS852066:RDU852066 RNO852066:RNQ852066 RXK852066:RXM852066 SHG852066:SHI852066 SRC852066:SRE852066 TAY852066:TBA852066 TKU852066:TKW852066 TUQ852066:TUS852066 UEM852066:UEO852066 UOI852066:UOK852066 UYE852066:UYG852066 VIA852066:VIC852066 VRW852066:VRY852066 WBS852066:WBU852066 WLO852066:WLQ852066 WVK852066:WVM852066 C917602:E917602 IY917602:JA917602 SU917602:SW917602 ACQ917602:ACS917602 AMM917602:AMO917602 AWI917602:AWK917602 BGE917602:BGG917602 BQA917602:BQC917602 BZW917602:BZY917602 CJS917602:CJU917602 CTO917602:CTQ917602 DDK917602:DDM917602 DNG917602:DNI917602 DXC917602:DXE917602 EGY917602:EHA917602 EQU917602:EQW917602 FAQ917602:FAS917602 FKM917602:FKO917602 FUI917602:FUK917602 GEE917602:GEG917602 GOA917602:GOC917602 GXW917602:GXY917602 HHS917602:HHU917602 HRO917602:HRQ917602 IBK917602:IBM917602 ILG917602:ILI917602 IVC917602:IVE917602 JEY917602:JFA917602 JOU917602:JOW917602 JYQ917602:JYS917602 KIM917602:KIO917602 KSI917602:KSK917602 LCE917602:LCG917602 LMA917602:LMC917602 LVW917602:LVY917602 MFS917602:MFU917602 MPO917602:MPQ917602 MZK917602:MZM917602 NJG917602:NJI917602 NTC917602:NTE917602 OCY917602:ODA917602 OMU917602:OMW917602 OWQ917602:OWS917602 PGM917602:PGO917602 PQI917602:PQK917602 QAE917602:QAG917602 QKA917602:QKC917602 QTW917602:QTY917602 RDS917602:RDU917602 RNO917602:RNQ917602 RXK917602:RXM917602 SHG917602:SHI917602 SRC917602:SRE917602 TAY917602:TBA917602 TKU917602:TKW917602 TUQ917602:TUS917602 UEM917602:UEO917602 UOI917602:UOK917602 UYE917602:UYG917602 VIA917602:VIC917602 VRW917602:VRY917602 WBS917602:WBU917602 WLO917602:WLQ917602 WVK917602:WVM917602 C983138:E983138 IY983138:JA983138 SU983138:SW983138 ACQ983138:ACS983138 AMM983138:AMO983138 AWI983138:AWK983138 BGE983138:BGG983138 BQA983138:BQC983138 BZW983138:BZY983138 CJS983138:CJU983138 CTO983138:CTQ983138 DDK983138:DDM983138 DNG983138:DNI983138 DXC983138:DXE983138 EGY983138:EHA983138 EQU983138:EQW983138 FAQ983138:FAS983138 FKM983138:FKO983138 FUI983138:FUK983138 GEE983138:GEG983138 GOA983138:GOC983138 GXW983138:GXY983138 HHS983138:HHU983138 HRO983138:HRQ983138 IBK983138:IBM983138 ILG983138:ILI983138 IVC983138:IVE983138 JEY983138:JFA983138 JOU983138:JOW983138 JYQ983138:JYS983138 KIM983138:KIO983138 KSI983138:KSK983138 LCE983138:LCG983138 LMA983138:LMC983138 LVW983138:LVY983138 MFS983138:MFU983138 MPO983138:MPQ983138 MZK983138:MZM983138 NJG983138:NJI983138 NTC983138:NTE983138 OCY983138:ODA983138 OMU983138:OMW983138 OWQ983138:OWS983138 PGM983138:PGO983138 PQI983138:PQK983138 QAE983138:QAG983138 QKA983138:QKC983138 QTW983138:QTY983138 RDS983138:RDU983138 RNO983138:RNQ983138 RXK983138:RXM983138 SHG983138:SHI983138 SRC983138:SRE983138 TAY983138:TBA983138 TKU983138:TKW983138 TUQ983138:TUS983138 UEM983138:UEO983138 UOI983138:UOK983138 UYE983138:UYG983138 VIA983138:VIC983138 VRW983138:VRY983138 WBS983138:WBU983138 WLO983138:WLQ983138 WVK983138:WVM983138 C101:E101 IY101:JA101 SU101:SW101 ACQ101:ACS101 AMM101:AMO101 AWI101:AWK101 BGE101:BGG101 BQA101:BQC101 BZW101:BZY101 CJS101:CJU101 CTO101:CTQ101 DDK101:DDM101 DNG101:DNI101 DXC101:DXE101 EGY101:EHA101 EQU101:EQW101 FAQ101:FAS101 FKM101:FKO101 FUI101:FUK101 GEE101:GEG101 GOA101:GOC101 GXW101:GXY101 HHS101:HHU101 HRO101:HRQ101 IBK101:IBM101 ILG101:ILI101 IVC101:IVE101 JEY101:JFA101 JOU101:JOW101 JYQ101:JYS101 KIM101:KIO101 KSI101:KSK101 LCE101:LCG101 LMA101:LMC101 LVW101:LVY101 MFS101:MFU101 MPO101:MPQ101 MZK101:MZM101 NJG101:NJI101 NTC101:NTE101 OCY101:ODA101 OMU101:OMW101 OWQ101:OWS101 PGM101:PGO101 PQI101:PQK101 QAE101:QAG101 QKA101:QKC101 QTW101:QTY101 RDS101:RDU101 RNO101:RNQ101 RXK101:RXM101 SHG101:SHI101 SRC101:SRE101 TAY101:TBA101 TKU101:TKW101 TUQ101:TUS101 UEM101:UEO101 UOI101:UOK101 UYE101:UYG101 VIA101:VIC101 VRW101:VRY101 WBS101:WBU101 WLO101:WLQ101 WVK101:WVM101 C65637:E65637 IY65637:JA65637 SU65637:SW65637 ACQ65637:ACS65637 AMM65637:AMO65637 AWI65637:AWK65637 BGE65637:BGG65637 BQA65637:BQC65637 BZW65637:BZY65637 CJS65637:CJU65637 CTO65637:CTQ65637 DDK65637:DDM65637 DNG65637:DNI65637 DXC65637:DXE65637 EGY65637:EHA65637 EQU65637:EQW65637 FAQ65637:FAS65637 FKM65637:FKO65637 FUI65637:FUK65637 GEE65637:GEG65637 GOA65637:GOC65637 GXW65637:GXY65637 HHS65637:HHU65637 HRO65637:HRQ65637 IBK65637:IBM65637 ILG65637:ILI65637 IVC65637:IVE65637 JEY65637:JFA65637 JOU65637:JOW65637 JYQ65637:JYS65637 KIM65637:KIO65637 KSI65637:KSK65637 LCE65637:LCG65637 LMA65637:LMC65637 LVW65637:LVY65637 MFS65637:MFU65637 MPO65637:MPQ65637 MZK65637:MZM65637 NJG65637:NJI65637 NTC65637:NTE65637 OCY65637:ODA65637 OMU65637:OMW65637 OWQ65637:OWS65637 PGM65637:PGO65637 PQI65637:PQK65637 QAE65637:QAG65637 QKA65637:QKC65637 QTW65637:QTY65637 RDS65637:RDU65637 RNO65637:RNQ65637 RXK65637:RXM65637 SHG65637:SHI65637 SRC65637:SRE65637 TAY65637:TBA65637 TKU65637:TKW65637 TUQ65637:TUS65637 UEM65637:UEO65637 UOI65637:UOK65637 UYE65637:UYG65637 VIA65637:VIC65637 VRW65637:VRY65637 WBS65637:WBU65637 WLO65637:WLQ65637 WVK65637:WVM65637 C131173:E131173 IY131173:JA131173 SU131173:SW131173 ACQ131173:ACS131173 AMM131173:AMO131173 AWI131173:AWK131173 BGE131173:BGG131173 BQA131173:BQC131173 BZW131173:BZY131173 CJS131173:CJU131173 CTO131173:CTQ131173 DDK131173:DDM131173 DNG131173:DNI131173 DXC131173:DXE131173 EGY131173:EHA131173 EQU131173:EQW131173 FAQ131173:FAS131173 FKM131173:FKO131173 FUI131173:FUK131173 GEE131173:GEG131173 GOA131173:GOC131173 GXW131173:GXY131173 HHS131173:HHU131173 HRO131173:HRQ131173 IBK131173:IBM131173 ILG131173:ILI131173 IVC131173:IVE131173 JEY131173:JFA131173 JOU131173:JOW131173 JYQ131173:JYS131173 KIM131173:KIO131173 KSI131173:KSK131173 LCE131173:LCG131173 LMA131173:LMC131173 LVW131173:LVY131173 MFS131173:MFU131173 MPO131173:MPQ131173 MZK131173:MZM131173 NJG131173:NJI131173 NTC131173:NTE131173 OCY131173:ODA131173 OMU131173:OMW131173 OWQ131173:OWS131173 PGM131173:PGO131173 PQI131173:PQK131173 QAE131173:QAG131173 QKA131173:QKC131173 QTW131173:QTY131173 RDS131173:RDU131173 RNO131173:RNQ131173 RXK131173:RXM131173 SHG131173:SHI131173 SRC131173:SRE131173 TAY131173:TBA131173 TKU131173:TKW131173 TUQ131173:TUS131173 UEM131173:UEO131173 UOI131173:UOK131173 UYE131173:UYG131173 VIA131173:VIC131173 VRW131173:VRY131173 WBS131173:WBU131173 WLO131173:WLQ131173 WVK131173:WVM131173 C196709:E196709 IY196709:JA196709 SU196709:SW196709 ACQ196709:ACS196709 AMM196709:AMO196709 AWI196709:AWK196709 BGE196709:BGG196709 BQA196709:BQC196709 BZW196709:BZY196709 CJS196709:CJU196709 CTO196709:CTQ196709 DDK196709:DDM196709 DNG196709:DNI196709 DXC196709:DXE196709 EGY196709:EHA196709 EQU196709:EQW196709 FAQ196709:FAS196709 FKM196709:FKO196709 FUI196709:FUK196709 GEE196709:GEG196709 GOA196709:GOC196709 GXW196709:GXY196709 HHS196709:HHU196709 HRO196709:HRQ196709 IBK196709:IBM196709 ILG196709:ILI196709 IVC196709:IVE196709 JEY196709:JFA196709 JOU196709:JOW196709 JYQ196709:JYS196709 KIM196709:KIO196709 KSI196709:KSK196709 LCE196709:LCG196709 LMA196709:LMC196709 LVW196709:LVY196709 MFS196709:MFU196709 MPO196709:MPQ196709 MZK196709:MZM196709 NJG196709:NJI196709 NTC196709:NTE196709 OCY196709:ODA196709 OMU196709:OMW196709 OWQ196709:OWS196709 PGM196709:PGO196709 PQI196709:PQK196709 QAE196709:QAG196709 QKA196709:QKC196709 QTW196709:QTY196709 RDS196709:RDU196709 RNO196709:RNQ196709 RXK196709:RXM196709 SHG196709:SHI196709 SRC196709:SRE196709 TAY196709:TBA196709 TKU196709:TKW196709 TUQ196709:TUS196709 UEM196709:UEO196709 UOI196709:UOK196709 UYE196709:UYG196709 VIA196709:VIC196709 VRW196709:VRY196709 WBS196709:WBU196709 WLO196709:WLQ196709 WVK196709:WVM196709 C262245:E262245 IY262245:JA262245 SU262245:SW262245 ACQ262245:ACS262245 AMM262245:AMO262245 AWI262245:AWK262245 BGE262245:BGG262245 BQA262245:BQC262245 BZW262245:BZY262245 CJS262245:CJU262245 CTO262245:CTQ262245 DDK262245:DDM262245 DNG262245:DNI262245 DXC262245:DXE262245 EGY262245:EHA262245 EQU262245:EQW262245 FAQ262245:FAS262245 FKM262245:FKO262245 FUI262245:FUK262245 GEE262245:GEG262245 GOA262245:GOC262245 GXW262245:GXY262245 HHS262245:HHU262245 HRO262245:HRQ262245 IBK262245:IBM262245 ILG262245:ILI262245 IVC262245:IVE262245 JEY262245:JFA262245 JOU262245:JOW262245 JYQ262245:JYS262245 KIM262245:KIO262245 KSI262245:KSK262245 LCE262245:LCG262245 LMA262245:LMC262245 LVW262245:LVY262245 MFS262245:MFU262245 MPO262245:MPQ262245 MZK262245:MZM262245 NJG262245:NJI262245 NTC262245:NTE262245 OCY262245:ODA262245 OMU262245:OMW262245 OWQ262245:OWS262245 PGM262245:PGO262245 PQI262245:PQK262245 QAE262245:QAG262245 QKA262245:QKC262245 QTW262245:QTY262245 RDS262245:RDU262245 RNO262245:RNQ262245 RXK262245:RXM262245 SHG262245:SHI262245 SRC262245:SRE262245 TAY262245:TBA262245 TKU262245:TKW262245 TUQ262245:TUS262245 UEM262245:UEO262245 UOI262245:UOK262245 UYE262245:UYG262245 VIA262245:VIC262245 VRW262245:VRY262245 WBS262245:WBU262245 WLO262245:WLQ262245 WVK262245:WVM262245 C327781:E327781 IY327781:JA327781 SU327781:SW327781 ACQ327781:ACS327781 AMM327781:AMO327781 AWI327781:AWK327781 BGE327781:BGG327781 BQA327781:BQC327781 BZW327781:BZY327781 CJS327781:CJU327781 CTO327781:CTQ327781 DDK327781:DDM327781 DNG327781:DNI327781 DXC327781:DXE327781 EGY327781:EHA327781 EQU327781:EQW327781 FAQ327781:FAS327781 FKM327781:FKO327781 FUI327781:FUK327781 GEE327781:GEG327781 GOA327781:GOC327781 GXW327781:GXY327781 HHS327781:HHU327781 HRO327781:HRQ327781 IBK327781:IBM327781 ILG327781:ILI327781 IVC327781:IVE327781 JEY327781:JFA327781 JOU327781:JOW327781 JYQ327781:JYS327781 KIM327781:KIO327781 KSI327781:KSK327781 LCE327781:LCG327781 LMA327781:LMC327781 LVW327781:LVY327781 MFS327781:MFU327781 MPO327781:MPQ327781 MZK327781:MZM327781 NJG327781:NJI327781 NTC327781:NTE327781 OCY327781:ODA327781 OMU327781:OMW327781 OWQ327781:OWS327781 PGM327781:PGO327781 PQI327781:PQK327781 QAE327781:QAG327781 QKA327781:QKC327781 QTW327781:QTY327781 RDS327781:RDU327781 RNO327781:RNQ327781 RXK327781:RXM327781 SHG327781:SHI327781 SRC327781:SRE327781 TAY327781:TBA327781 TKU327781:TKW327781 TUQ327781:TUS327781 UEM327781:UEO327781 UOI327781:UOK327781 UYE327781:UYG327781 VIA327781:VIC327781 VRW327781:VRY327781 WBS327781:WBU327781 WLO327781:WLQ327781 WVK327781:WVM327781 C393317:E393317 IY393317:JA393317 SU393317:SW393317 ACQ393317:ACS393317 AMM393317:AMO393317 AWI393317:AWK393317 BGE393317:BGG393317 BQA393317:BQC393317 BZW393317:BZY393317 CJS393317:CJU393317 CTO393317:CTQ393317 DDK393317:DDM393317 DNG393317:DNI393317 DXC393317:DXE393317 EGY393317:EHA393317 EQU393317:EQW393317 FAQ393317:FAS393317 FKM393317:FKO393317 FUI393317:FUK393317 GEE393317:GEG393317 GOA393317:GOC393317 GXW393317:GXY393317 HHS393317:HHU393317 HRO393317:HRQ393317 IBK393317:IBM393317 ILG393317:ILI393317 IVC393317:IVE393317 JEY393317:JFA393317 JOU393317:JOW393317 JYQ393317:JYS393317 KIM393317:KIO393317 KSI393317:KSK393317 LCE393317:LCG393317 LMA393317:LMC393317 LVW393317:LVY393317 MFS393317:MFU393317 MPO393317:MPQ393317 MZK393317:MZM393317 NJG393317:NJI393317 NTC393317:NTE393317 OCY393317:ODA393317 OMU393317:OMW393317 OWQ393317:OWS393317 PGM393317:PGO393317 PQI393317:PQK393317 QAE393317:QAG393317 QKA393317:QKC393317 QTW393317:QTY393317 RDS393317:RDU393317 RNO393317:RNQ393317 RXK393317:RXM393317 SHG393317:SHI393317 SRC393317:SRE393317 TAY393317:TBA393317 TKU393317:TKW393317 TUQ393317:TUS393317 UEM393317:UEO393317 UOI393317:UOK393317 UYE393317:UYG393317 VIA393317:VIC393317 VRW393317:VRY393317 WBS393317:WBU393317 WLO393317:WLQ393317 WVK393317:WVM393317 C458853:E458853 IY458853:JA458853 SU458853:SW458853 ACQ458853:ACS458853 AMM458853:AMO458853 AWI458853:AWK458853 BGE458853:BGG458853 BQA458853:BQC458853 BZW458853:BZY458853 CJS458853:CJU458853 CTO458853:CTQ458853 DDK458853:DDM458853 DNG458853:DNI458853 DXC458853:DXE458853 EGY458853:EHA458853 EQU458853:EQW458853 FAQ458853:FAS458853 FKM458853:FKO458853 FUI458853:FUK458853 GEE458853:GEG458853 GOA458853:GOC458853 GXW458853:GXY458853 HHS458853:HHU458853 HRO458853:HRQ458853 IBK458853:IBM458853 ILG458853:ILI458853 IVC458853:IVE458853 JEY458853:JFA458853 JOU458853:JOW458853 JYQ458853:JYS458853 KIM458853:KIO458853 KSI458853:KSK458853 LCE458853:LCG458853 LMA458853:LMC458853 LVW458853:LVY458853 MFS458853:MFU458853 MPO458853:MPQ458853 MZK458853:MZM458853 NJG458853:NJI458853 NTC458853:NTE458853 OCY458853:ODA458853 OMU458853:OMW458853 OWQ458853:OWS458853 PGM458853:PGO458853 PQI458853:PQK458853 QAE458853:QAG458853 QKA458853:QKC458853 QTW458853:QTY458853 RDS458853:RDU458853 RNO458853:RNQ458853 RXK458853:RXM458853 SHG458853:SHI458853 SRC458853:SRE458853 TAY458853:TBA458853 TKU458853:TKW458853 TUQ458853:TUS458853 UEM458853:UEO458853 UOI458853:UOK458853 UYE458853:UYG458853 VIA458853:VIC458853 VRW458853:VRY458853 WBS458853:WBU458853 WLO458853:WLQ458853 WVK458853:WVM458853 C524389:E524389 IY524389:JA524389 SU524389:SW524389 ACQ524389:ACS524389 AMM524389:AMO524389 AWI524389:AWK524389 BGE524389:BGG524389 BQA524389:BQC524389 BZW524389:BZY524389 CJS524389:CJU524389 CTO524389:CTQ524389 DDK524389:DDM524389 DNG524389:DNI524389 DXC524389:DXE524389 EGY524389:EHA524389 EQU524389:EQW524389 FAQ524389:FAS524389 FKM524389:FKO524389 FUI524389:FUK524389 GEE524389:GEG524389 GOA524389:GOC524389 GXW524389:GXY524389 HHS524389:HHU524389 HRO524389:HRQ524389 IBK524389:IBM524389 ILG524389:ILI524389 IVC524389:IVE524389 JEY524389:JFA524389 JOU524389:JOW524389 JYQ524389:JYS524389 KIM524389:KIO524389 KSI524389:KSK524389 LCE524389:LCG524389 LMA524389:LMC524389 LVW524389:LVY524389 MFS524389:MFU524389 MPO524389:MPQ524389 MZK524389:MZM524389 NJG524389:NJI524389 NTC524389:NTE524389 OCY524389:ODA524389 OMU524389:OMW524389 OWQ524389:OWS524389 PGM524389:PGO524389 PQI524389:PQK524389 QAE524389:QAG524389 QKA524389:QKC524389 QTW524389:QTY524389 RDS524389:RDU524389 RNO524389:RNQ524389 RXK524389:RXM524389 SHG524389:SHI524389 SRC524389:SRE524389 TAY524389:TBA524389 TKU524389:TKW524389 TUQ524389:TUS524389 UEM524389:UEO524389 UOI524389:UOK524389 UYE524389:UYG524389 VIA524389:VIC524389 VRW524389:VRY524389 WBS524389:WBU524389 WLO524389:WLQ524389 WVK524389:WVM524389 C589925:E589925 IY589925:JA589925 SU589925:SW589925 ACQ589925:ACS589925 AMM589925:AMO589925 AWI589925:AWK589925 BGE589925:BGG589925 BQA589925:BQC589925 BZW589925:BZY589925 CJS589925:CJU589925 CTO589925:CTQ589925 DDK589925:DDM589925 DNG589925:DNI589925 DXC589925:DXE589925 EGY589925:EHA589925 EQU589925:EQW589925 FAQ589925:FAS589925 FKM589925:FKO589925 FUI589925:FUK589925 GEE589925:GEG589925 GOA589925:GOC589925 GXW589925:GXY589925 HHS589925:HHU589925 HRO589925:HRQ589925 IBK589925:IBM589925 ILG589925:ILI589925 IVC589925:IVE589925 JEY589925:JFA589925 JOU589925:JOW589925 JYQ589925:JYS589925 KIM589925:KIO589925 KSI589925:KSK589925 LCE589925:LCG589925 LMA589925:LMC589925 LVW589925:LVY589925 MFS589925:MFU589925 MPO589925:MPQ589925 MZK589925:MZM589925 NJG589925:NJI589925 NTC589925:NTE589925 OCY589925:ODA589925 OMU589925:OMW589925 OWQ589925:OWS589925 PGM589925:PGO589925 PQI589925:PQK589925 QAE589925:QAG589925 QKA589925:QKC589925 QTW589925:QTY589925 RDS589925:RDU589925 RNO589925:RNQ589925 RXK589925:RXM589925 SHG589925:SHI589925 SRC589925:SRE589925 TAY589925:TBA589925 TKU589925:TKW589925 TUQ589925:TUS589925 UEM589925:UEO589925 UOI589925:UOK589925 UYE589925:UYG589925 VIA589925:VIC589925 VRW589925:VRY589925 WBS589925:WBU589925 WLO589925:WLQ589925 WVK589925:WVM589925 C655461:E655461 IY655461:JA655461 SU655461:SW655461 ACQ655461:ACS655461 AMM655461:AMO655461 AWI655461:AWK655461 BGE655461:BGG655461 BQA655461:BQC655461 BZW655461:BZY655461 CJS655461:CJU655461 CTO655461:CTQ655461 DDK655461:DDM655461 DNG655461:DNI655461 DXC655461:DXE655461 EGY655461:EHA655461 EQU655461:EQW655461 FAQ655461:FAS655461 FKM655461:FKO655461 FUI655461:FUK655461 GEE655461:GEG655461 GOA655461:GOC655461 GXW655461:GXY655461 HHS655461:HHU655461 HRO655461:HRQ655461 IBK655461:IBM655461 ILG655461:ILI655461 IVC655461:IVE655461 JEY655461:JFA655461 JOU655461:JOW655461 JYQ655461:JYS655461 KIM655461:KIO655461 KSI655461:KSK655461 LCE655461:LCG655461 LMA655461:LMC655461 LVW655461:LVY655461 MFS655461:MFU655461 MPO655461:MPQ655461 MZK655461:MZM655461 NJG655461:NJI655461 NTC655461:NTE655461 OCY655461:ODA655461 OMU655461:OMW655461 OWQ655461:OWS655461 PGM655461:PGO655461 PQI655461:PQK655461 QAE655461:QAG655461 QKA655461:QKC655461 QTW655461:QTY655461 RDS655461:RDU655461 RNO655461:RNQ655461 RXK655461:RXM655461 SHG655461:SHI655461 SRC655461:SRE655461 TAY655461:TBA655461 TKU655461:TKW655461 TUQ655461:TUS655461 UEM655461:UEO655461 UOI655461:UOK655461 UYE655461:UYG655461 VIA655461:VIC655461 VRW655461:VRY655461 WBS655461:WBU655461 WLO655461:WLQ655461 WVK655461:WVM655461 C720997:E720997 IY720997:JA720997 SU720997:SW720997 ACQ720997:ACS720997 AMM720997:AMO720997 AWI720997:AWK720997 BGE720997:BGG720997 BQA720997:BQC720997 BZW720997:BZY720997 CJS720997:CJU720997 CTO720997:CTQ720997 DDK720997:DDM720997 DNG720997:DNI720997 DXC720997:DXE720997 EGY720997:EHA720997 EQU720997:EQW720997 FAQ720997:FAS720997 FKM720997:FKO720997 FUI720997:FUK720997 GEE720997:GEG720997 GOA720997:GOC720997 GXW720997:GXY720997 HHS720997:HHU720997 HRO720997:HRQ720997 IBK720997:IBM720997 ILG720997:ILI720997 IVC720997:IVE720997 JEY720997:JFA720997 JOU720997:JOW720997 JYQ720997:JYS720997 KIM720997:KIO720997 KSI720997:KSK720997 LCE720997:LCG720997 LMA720997:LMC720997 LVW720997:LVY720997 MFS720997:MFU720997 MPO720997:MPQ720997 MZK720997:MZM720997 NJG720997:NJI720997 NTC720997:NTE720997 OCY720997:ODA720997 OMU720997:OMW720997 OWQ720997:OWS720997 PGM720997:PGO720997 PQI720997:PQK720997 QAE720997:QAG720997 QKA720997:QKC720997 QTW720997:QTY720997 RDS720997:RDU720997 RNO720997:RNQ720997 RXK720997:RXM720997 SHG720997:SHI720997 SRC720997:SRE720997 TAY720997:TBA720997 TKU720997:TKW720997 TUQ720997:TUS720997 UEM720997:UEO720997 UOI720997:UOK720997 UYE720997:UYG720997 VIA720997:VIC720997 VRW720997:VRY720997 WBS720997:WBU720997 WLO720997:WLQ720997 WVK720997:WVM720997 C786533:E786533 IY786533:JA786533 SU786533:SW786533 ACQ786533:ACS786533 AMM786533:AMO786533 AWI786533:AWK786533 BGE786533:BGG786533 BQA786533:BQC786533 BZW786533:BZY786533 CJS786533:CJU786533 CTO786533:CTQ786533 DDK786533:DDM786533 DNG786533:DNI786533 DXC786533:DXE786533 EGY786533:EHA786533 EQU786533:EQW786533 FAQ786533:FAS786533 FKM786533:FKO786533 FUI786533:FUK786533 GEE786533:GEG786533 GOA786533:GOC786533 GXW786533:GXY786533 HHS786533:HHU786533 HRO786533:HRQ786533 IBK786533:IBM786533 ILG786533:ILI786533 IVC786533:IVE786533 JEY786533:JFA786533 JOU786533:JOW786533 JYQ786533:JYS786533 KIM786533:KIO786533 KSI786533:KSK786533 LCE786533:LCG786533 LMA786533:LMC786533 LVW786533:LVY786533 MFS786533:MFU786533 MPO786533:MPQ786533 MZK786533:MZM786533 NJG786533:NJI786533 NTC786533:NTE786533 OCY786533:ODA786533 OMU786533:OMW786533 OWQ786533:OWS786533 PGM786533:PGO786533 PQI786533:PQK786533 QAE786533:QAG786533 QKA786533:QKC786533 QTW786533:QTY786533 RDS786533:RDU786533 RNO786533:RNQ786533 RXK786533:RXM786533 SHG786533:SHI786533 SRC786533:SRE786533 TAY786533:TBA786533 TKU786533:TKW786533 TUQ786533:TUS786533 UEM786533:UEO786533 UOI786533:UOK786533 UYE786533:UYG786533 VIA786533:VIC786533 VRW786533:VRY786533 WBS786533:WBU786533 WLO786533:WLQ786533 WVK786533:WVM786533 C852069:E852069 IY852069:JA852069 SU852069:SW852069 ACQ852069:ACS852069 AMM852069:AMO852069 AWI852069:AWK852069 BGE852069:BGG852069 BQA852069:BQC852069 BZW852069:BZY852069 CJS852069:CJU852069 CTO852069:CTQ852069 DDK852069:DDM852069 DNG852069:DNI852069 DXC852069:DXE852069 EGY852069:EHA852069 EQU852069:EQW852069 FAQ852069:FAS852069 FKM852069:FKO852069 FUI852069:FUK852069 GEE852069:GEG852069 GOA852069:GOC852069 GXW852069:GXY852069 HHS852069:HHU852069 HRO852069:HRQ852069 IBK852069:IBM852069 ILG852069:ILI852069 IVC852069:IVE852069 JEY852069:JFA852069 JOU852069:JOW852069 JYQ852069:JYS852069 KIM852069:KIO852069 KSI852069:KSK852069 LCE852069:LCG852069 LMA852069:LMC852069 LVW852069:LVY852069 MFS852069:MFU852069 MPO852069:MPQ852069 MZK852069:MZM852069 NJG852069:NJI852069 NTC852069:NTE852069 OCY852069:ODA852069 OMU852069:OMW852069 OWQ852069:OWS852069 PGM852069:PGO852069 PQI852069:PQK852069 QAE852069:QAG852069 QKA852069:QKC852069 QTW852069:QTY852069 RDS852069:RDU852069 RNO852069:RNQ852069 RXK852069:RXM852069 SHG852069:SHI852069 SRC852069:SRE852069 TAY852069:TBA852069 TKU852069:TKW852069 TUQ852069:TUS852069 UEM852069:UEO852069 UOI852069:UOK852069 UYE852069:UYG852069 VIA852069:VIC852069 VRW852069:VRY852069 WBS852069:WBU852069 WLO852069:WLQ852069 WVK852069:WVM852069 C917605:E917605 IY917605:JA917605 SU917605:SW917605 ACQ917605:ACS917605 AMM917605:AMO917605 AWI917605:AWK917605 BGE917605:BGG917605 BQA917605:BQC917605 BZW917605:BZY917605 CJS917605:CJU917605 CTO917605:CTQ917605 DDK917605:DDM917605 DNG917605:DNI917605 DXC917605:DXE917605 EGY917605:EHA917605 EQU917605:EQW917605 FAQ917605:FAS917605 FKM917605:FKO917605 FUI917605:FUK917605 GEE917605:GEG917605 GOA917605:GOC917605 GXW917605:GXY917605 HHS917605:HHU917605 HRO917605:HRQ917605 IBK917605:IBM917605 ILG917605:ILI917605 IVC917605:IVE917605 JEY917605:JFA917605 JOU917605:JOW917605 JYQ917605:JYS917605 KIM917605:KIO917605 KSI917605:KSK917605 LCE917605:LCG917605 LMA917605:LMC917605 LVW917605:LVY917605 MFS917605:MFU917605 MPO917605:MPQ917605 MZK917605:MZM917605 NJG917605:NJI917605 NTC917605:NTE917605 OCY917605:ODA917605 OMU917605:OMW917605 OWQ917605:OWS917605 PGM917605:PGO917605 PQI917605:PQK917605 QAE917605:QAG917605 QKA917605:QKC917605 QTW917605:QTY917605 RDS917605:RDU917605 RNO917605:RNQ917605 RXK917605:RXM917605 SHG917605:SHI917605 SRC917605:SRE917605 TAY917605:TBA917605 TKU917605:TKW917605 TUQ917605:TUS917605 UEM917605:UEO917605 UOI917605:UOK917605 UYE917605:UYG917605 VIA917605:VIC917605 VRW917605:VRY917605 WBS917605:WBU917605 WLO917605:WLQ917605 WVK917605:WVM917605 C983141:E983141 IY983141:JA983141 SU983141:SW983141 ACQ983141:ACS983141 AMM983141:AMO983141 AWI983141:AWK983141 BGE983141:BGG983141 BQA983141:BQC983141 BZW983141:BZY983141 CJS983141:CJU983141 CTO983141:CTQ983141 DDK983141:DDM983141 DNG983141:DNI983141 DXC983141:DXE983141 EGY983141:EHA983141 EQU983141:EQW983141 FAQ983141:FAS983141 FKM983141:FKO983141 FUI983141:FUK983141 GEE983141:GEG983141 GOA983141:GOC983141 GXW983141:GXY983141 HHS983141:HHU983141 HRO983141:HRQ983141 IBK983141:IBM983141 ILG983141:ILI983141 IVC983141:IVE983141 JEY983141:JFA983141 JOU983141:JOW983141 JYQ983141:JYS983141 KIM983141:KIO983141 KSI983141:KSK983141 LCE983141:LCG983141 LMA983141:LMC983141 LVW983141:LVY983141 MFS983141:MFU983141 MPO983141:MPQ983141 MZK983141:MZM983141 NJG983141:NJI983141 NTC983141:NTE983141 OCY983141:ODA983141 OMU983141:OMW983141 OWQ983141:OWS983141 PGM983141:PGO983141 PQI983141:PQK983141 QAE983141:QAG983141 QKA983141:QKC983141 QTW983141:QTY983141 RDS983141:RDU983141 RNO983141:RNQ983141 RXK983141:RXM983141 SHG983141:SHI983141 SRC983141:SRE983141 TAY983141:TBA983141 TKU983141:TKW983141 TUQ983141:TUS983141 UEM983141:UEO983141 UOI983141:UOK983141 UYE983141:UYG983141 VIA983141:VIC983141 VRW983141:VRY983141 WBS983141:WBU983141 WLO983141:WLQ983141 WVK983141:WVM983141">
      <formula1>0</formula1>
      <formula2>1500</formula2>
    </dataValidation>
  </dataValidations>
  <pageMargins left="0.7" right="0.7" top="0.75" bottom="0.75" header="0.3" footer="0.3"/>
  <pageSetup paperSize="8" scale="60" orientation="portrait" r:id="rId1"/>
  <rowBreaks count="1" manualBreakCount="1">
    <brk id="58" max="4" man="1"/>
  </rowBreaks>
  <colBreaks count="1" manualBreakCount="1">
    <brk id="5"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14:formula1>
            <xm:f>100000000000000</xm:f>
          </x14:formula1>
          <xm: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E71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E131143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E196679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E262215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E327751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E393287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E458823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E524359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E589895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E655431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E720967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E786503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E852039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E917575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E983111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E81 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E65617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E131153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E196689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E262225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E327761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E393297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E458833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E524369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E589905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E655441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E720977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E786513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E852049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E917585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E983121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tabSelected="1" zoomScaleNormal="100" workbookViewId="0">
      <selection activeCell="C39" sqref="C39"/>
    </sheetView>
  </sheetViews>
  <sheetFormatPr defaultRowHeight="10.5" x14ac:dyDescent="0.15"/>
  <cols>
    <col min="1" max="1" width="57.85546875" style="87" customWidth="1"/>
    <col min="2" max="2" width="9.85546875" style="173" customWidth="1"/>
    <col min="3" max="3" width="17.85546875" style="87" customWidth="1"/>
    <col min="4" max="4" width="2.42578125" style="87" customWidth="1"/>
    <col min="5" max="5" width="57.85546875" style="87" customWidth="1"/>
    <col min="6" max="6" width="9.85546875" style="87" customWidth="1"/>
    <col min="7" max="7" width="17.85546875" style="87" customWidth="1"/>
    <col min="8" max="8" width="35" style="87" customWidth="1"/>
    <col min="9" max="14" width="9.140625" style="87"/>
    <col min="15" max="17" width="12.140625" style="93" hidden="1" customWidth="1"/>
    <col min="18" max="18" width="12.140625" style="94" hidden="1" customWidth="1"/>
    <col min="19" max="19" width="8" style="94" hidden="1" customWidth="1"/>
    <col min="20" max="22" width="12.140625" style="93" hidden="1" customWidth="1"/>
    <col min="23" max="23" width="12.140625" style="94" hidden="1" customWidth="1"/>
    <col min="24" max="256" width="9.140625" style="87"/>
    <col min="257" max="257" width="57.85546875" style="87" customWidth="1"/>
    <col min="258" max="258" width="9.85546875" style="87" customWidth="1"/>
    <col min="259" max="259" width="17.85546875" style="87" customWidth="1"/>
    <col min="260" max="260" width="2.42578125" style="87" customWidth="1"/>
    <col min="261" max="261" width="57.85546875" style="87" customWidth="1"/>
    <col min="262" max="262" width="9.85546875" style="87" customWidth="1"/>
    <col min="263" max="263" width="17.85546875" style="87" customWidth="1"/>
    <col min="264" max="264" width="35" style="87" customWidth="1"/>
    <col min="265" max="270" width="9.140625" style="87"/>
    <col min="271" max="279" width="0" style="87" hidden="1" customWidth="1"/>
    <col min="280" max="512" width="9.140625" style="87"/>
    <col min="513" max="513" width="57.85546875" style="87" customWidth="1"/>
    <col min="514" max="514" width="9.85546875" style="87" customWidth="1"/>
    <col min="515" max="515" width="17.85546875" style="87" customWidth="1"/>
    <col min="516" max="516" width="2.42578125" style="87" customWidth="1"/>
    <col min="517" max="517" width="57.85546875" style="87" customWidth="1"/>
    <col min="518" max="518" width="9.85546875" style="87" customWidth="1"/>
    <col min="519" max="519" width="17.85546875" style="87" customWidth="1"/>
    <col min="520" max="520" width="35" style="87" customWidth="1"/>
    <col min="521" max="526" width="9.140625" style="87"/>
    <col min="527" max="535" width="0" style="87" hidden="1" customWidth="1"/>
    <col min="536" max="768" width="9.140625" style="87"/>
    <col min="769" max="769" width="57.85546875" style="87" customWidth="1"/>
    <col min="770" max="770" width="9.85546875" style="87" customWidth="1"/>
    <col min="771" max="771" width="17.85546875" style="87" customWidth="1"/>
    <col min="772" max="772" width="2.42578125" style="87" customWidth="1"/>
    <col min="773" max="773" width="57.85546875" style="87" customWidth="1"/>
    <col min="774" max="774" width="9.85546875" style="87" customWidth="1"/>
    <col min="775" max="775" width="17.85546875" style="87" customWidth="1"/>
    <col min="776" max="776" width="35" style="87" customWidth="1"/>
    <col min="777" max="782" width="9.140625" style="87"/>
    <col min="783" max="791" width="0" style="87" hidden="1" customWidth="1"/>
    <col min="792" max="1024" width="9.140625" style="87"/>
    <col min="1025" max="1025" width="57.85546875" style="87" customWidth="1"/>
    <col min="1026" max="1026" width="9.85546875" style="87" customWidth="1"/>
    <col min="1027" max="1027" width="17.85546875" style="87" customWidth="1"/>
    <col min="1028" max="1028" width="2.42578125" style="87" customWidth="1"/>
    <col min="1029" max="1029" width="57.85546875" style="87" customWidth="1"/>
    <col min="1030" max="1030" width="9.85546875" style="87" customWidth="1"/>
    <col min="1031" max="1031" width="17.85546875" style="87" customWidth="1"/>
    <col min="1032" max="1032" width="35" style="87" customWidth="1"/>
    <col min="1033" max="1038" width="9.140625" style="87"/>
    <col min="1039" max="1047" width="0" style="87" hidden="1" customWidth="1"/>
    <col min="1048" max="1280" width="9.140625" style="87"/>
    <col min="1281" max="1281" width="57.85546875" style="87" customWidth="1"/>
    <col min="1282" max="1282" width="9.85546875" style="87" customWidth="1"/>
    <col min="1283" max="1283" width="17.85546875" style="87" customWidth="1"/>
    <col min="1284" max="1284" width="2.42578125" style="87" customWidth="1"/>
    <col min="1285" max="1285" width="57.85546875" style="87" customWidth="1"/>
    <col min="1286" max="1286" width="9.85546875" style="87" customWidth="1"/>
    <col min="1287" max="1287" width="17.85546875" style="87" customWidth="1"/>
    <col min="1288" max="1288" width="35" style="87" customWidth="1"/>
    <col min="1289" max="1294" width="9.140625" style="87"/>
    <col min="1295" max="1303" width="0" style="87" hidden="1" customWidth="1"/>
    <col min="1304" max="1536" width="9.140625" style="87"/>
    <col min="1537" max="1537" width="57.85546875" style="87" customWidth="1"/>
    <col min="1538" max="1538" width="9.85546875" style="87" customWidth="1"/>
    <col min="1539" max="1539" width="17.85546875" style="87" customWidth="1"/>
    <col min="1540" max="1540" width="2.42578125" style="87" customWidth="1"/>
    <col min="1541" max="1541" width="57.85546875" style="87" customWidth="1"/>
    <col min="1542" max="1542" width="9.85546875" style="87" customWidth="1"/>
    <col min="1543" max="1543" width="17.85546875" style="87" customWidth="1"/>
    <col min="1544" max="1544" width="35" style="87" customWidth="1"/>
    <col min="1545" max="1550" width="9.140625" style="87"/>
    <col min="1551" max="1559" width="0" style="87" hidden="1" customWidth="1"/>
    <col min="1560" max="1792" width="9.140625" style="87"/>
    <col min="1793" max="1793" width="57.85546875" style="87" customWidth="1"/>
    <col min="1794" max="1794" width="9.85546875" style="87" customWidth="1"/>
    <col min="1795" max="1795" width="17.85546875" style="87" customWidth="1"/>
    <col min="1796" max="1796" width="2.42578125" style="87" customWidth="1"/>
    <col min="1797" max="1797" width="57.85546875" style="87" customWidth="1"/>
    <col min="1798" max="1798" width="9.85546875" style="87" customWidth="1"/>
    <col min="1799" max="1799" width="17.85546875" style="87" customWidth="1"/>
    <col min="1800" max="1800" width="35" style="87" customWidth="1"/>
    <col min="1801" max="1806" width="9.140625" style="87"/>
    <col min="1807" max="1815" width="0" style="87" hidden="1" customWidth="1"/>
    <col min="1816" max="2048" width="9.140625" style="87"/>
    <col min="2049" max="2049" width="57.85546875" style="87" customWidth="1"/>
    <col min="2050" max="2050" width="9.85546875" style="87" customWidth="1"/>
    <col min="2051" max="2051" width="17.85546875" style="87" customWidth="1"/>
    <col min="2052" max="2052" width="2.42578125" style="87" customWidth="1"/>
    <col min="2053" max="2053" width="57.85546875" style="87" customWidth="1"/>
    <col min="2054" max="2054" width="9.85546875" style="87" customWidth="1"/>
    <col min="2055" max="2055" width="17.85546875" style="87" customWidth="1"/>
    <col min="2056" max="2056" width="35" style="87" customWidth="1"/>
    <col min="2057" max="2062" width="9.140625" style="87"/>
    <col min="2063" max="2071" width="0" style="87" hidden="1" customWidth="1"/>
    <col min="2072" max="2304" width="9.140625" style="87"/>
    <col min="2305" max="2305" width="57.85546875" style="87" customWidth="1"/>
    <col min="2306" max="2306" width="9.85546875" style="87" customWidth="1"/>
    <col min="2307" max="2307" width="17.85546875" style="87" customWidth="1"/>
    <col min="2308" max="2308" width="2.42578125" style="87" customWidth="1"/>
    <col min="2309" max="2309" width="57.85546875" style="87" customWidth="1"/>
    <col min="2310" max="2310" width="9.85546875" style="87" customWidth="1"/>
    <col min="2311" max="2311" width="17.85546875" style="87" customWidth="1"/>
    <col min="2312" max="2312" width="35" style="87" customWidth="1"/>
    <col min="2313" max="2318" width="9.140625" style="87"/>
    <col min="2319" max="2327" width="0" style="87" hidden="1" customWidth="1"/>
    <col min="2328" max="2560" width="9.140625" style="87"/>
    <col min="2561" max="2561" width="57.85546875" style="87" customWidth="1"/>
    <col min="2562" max="2562" width="9.85546875" style="87" customWidth="1"/>
    <col min="2563" max="2563" width="17.85546875" style="87" customWidth="1"/>
    <col min="2564" max="2564" width="2.42578125" style="87" customWidth="1"/>
    <col min="2565" max="2565" width="57.85546875" style="87" customWidth="1"/>
    <col min="2566" max="2566" width="9.85546875" style="87" customWidth="1"/>
    <col min="2567" max="2567" width="17.85546875" style="87" customWidth="1"/>
    <col min="2568" max="2568" width="35" style="87" customWidth="1"/>
    <col min="2569" max="2574" width="9.140625" style="87"/>
    <col min="2575" max="2583" width="0" style="87" hidden="1" customWidth="1"/>
    <col min="2584" max="2816" width="9.140625" style="87"/>
    <col min="2817" max="2817" width="57.85546875" style="87" customWidth="1"/>
    <col min="2818" max="2818" width="9.85546875" style="87" customWidth="1"/>
    <col min="2819" max="2819" width="17.85546875" style="87" customWidth="1"/>
    <col min="2820" max="2820" width="2.42578125" style="87" customWidth="1"/>
    <col min="2821" max="2821" width="57.85546875" style="87" customWidth="1"/>
    <col min="2822" max="2822" width="9.85546875" style="87" customWidth="1"/>
    <col min="2823" max="2823" width="17.85546875" style="87" customWidth="1"/>
    <col min="2824" max="2824" width="35" style="87" customWidth="1"/>
    <col min="2825" max="2830" width="9.140625" style="87"/>
    <col min="2831" max="2839" width="0" style="87" hidden="1" customWidth="1"/>
    <col min="2840" max="3072" width="9.140625" style="87"/>
    <col min="3073" max="3073" width="57.85546875" style="87" customWidth="1"/>
    <col min="3074" max="3074" width="9.85546875" style="87" customWidth="1"/>
    <col min="3075" max="3075" width="17.85546875" style="87" customWidth="1"/>
    <col min="3076" max="3076" width="2.42578125" style="87" customWidth="1"/>
    <col min="3077" max="3077" width="57.85546875" style="87" customWidth="1"/>
    <col min="3078" max="3078" width="9.85546875" style="87" customWidth="1"/>
    <col min="3079" max="3079" width="17.85546875" style="87" customWidth="1"/>
    <col min="3080" max="3080" width="35" style="87" customWidth="1"/>
    <col min="3081" max="3086" width="9.140625" style="87"/>
    <col min="3087" max="3095" width="0" style="87" hidden="1" customWidth="1"/>
    <col min="3096" max="3328" width="9.140625" style="87"/>
    <col min="3329" max="3329" width="57.85546875" style="87" customWidth="1"/>
    <col min="3330" max="3330" width="9.85546875" style="87" customWidth="1"/>
    <col min="3331" max="3331" width="17.85546875" style="87" customWidth="1"/>
    <col min="3332" max="3332" width="2.42578125" style="87" customWidth="1"/>
    <col min="3333" max="3333" width="57.85546875" style="87" customWidth="1"/>
    <col min="3334" max="3334" width="9.85546875" style="87" customWidth="1"/>
    <col min="3335" max="3335" width="17.85546875" style="87" customWidth="1"/>
    <col min="3336" max="3336" width="35" style="87" customWidth="1"/>
    <col min="3337" max="3342" width="9.140625" style="87"/>
    <col min="3343" max="3351" width="0" style="87" hidden="1" customWidth="1"/>
    <col min="3352" max="3584" width="9.140625" style="87"/>
    <col min="3585" max="3585" width="57.85546875" style="87" customWidth="1"/>
    <col min="3586" max="3586" width="9.85546875" style="87" customWidth="1"/>
    <col min="3587" max="3587" width="17.85546875" style="87" customWidth="1"/>
    <col min="3588" max="3588" width="2.42578125" style="87" customWidth="1"/>
    <col min="3589" max="3589" width="57.85546875" style="87" customWidth="1"/>
    <col min="3590" max="3590" width="9.85546875" style="87" customWidth="1"/>
    <col min="3591" max="3591" width="17.85546875" style="87" customWidth="1"/>
    <col min="3592" max="3592" width="35" style="87" customWidth="1"/>
    <col min="3593" max="3598" width="9.140625" style="87"/>
    <col min="3599" max="3607" width="0" style="87" hidden="1" customWidth="1"/>
    <col min="3608" max="3840" width="9.140625" style="87"/>
    <col min="3841" max="3841" width="57.85546875" style="87" customWidth="1"/>
    <col min="3842" max="3842" width="9.85546875" style="87" customWidth="1"/>
    <col min="3843" max="3843" width="17.85546875" style="87" customWidth="1"/>
    <col min="3844" max="3844" width="2.42578125" style="87" customWidth="1"/>
    <col min="3845" max="3845" width="57.85546875" style="87" customWidth="1"/>
    <col min="3846" max="3846" width="9.85546875" style="87" customWidth="1"/>
    <col min="3847" max="3847" width="17.85546875" style="87" customWidth="1"/>
    <col min="3848" max="3848" width="35" style="87" customWidth="1"/>
    <col min="3849" max="3854" width="9.140625" style="87"/>
    <col min="3855" max="3863" width="0" style="87" hidden="1" customWidth="1"/>
    <col min="3864" max="4096" width="9.140625" style="87"/>
    <col min="4097" max="4097" width="57.85546875" style="87" customWidth="1"/>
    <col min="4098" max="4098" width="9.85546875" style="87" customWidth="1"/>
    <col min="4099" max="4099" width="17.85546875" style="87" customWidth="1"/>
    <col min="4100" max="4100" width="2.42578125" style="87" customWidth="1"/>
    <col min="4101" max="4101" width="57.85546875" style="87" customWidth="1"/>
    <col min="4102" max="4102" width="9.85546875" style="87" customWidth="1"/>
    <col min="4103" max="4103" width="17.85546875" style="87" customWidth="1"/>
    <col min="4104" max="4104" width="35" style="87" customWidth="1"/>
    <col min="4105" max="4110" width="9.140625" style="87"/>
    <col min="4111" max="4119" width="0" style="87" hidden="1" customWidth="1"/>
    <col min="4120" max="4352" width="9.140625" style="87"/>
    <col min="4353" max="4353" width="57.85546875" style="87" customWidth="1"/>
    <col min="4354" max="4354" width="9.85546875" style="87" customWidth="1"/>
    <col min="4355" max="4355" width="17.85546875" style="87" customWidth="1"/>
    <col min="4356" max="4356" width="2.42578125" style="87" customWidth="1"/>
    <col min="4357" max="4357" width="57.85546875" style="87" customWidth="1"/>
    <col min="4358" max="4358" width="9.85546875" style="87" customWidth="1"/>
    <col min="4359" max="4359" width="17.85546875" style="87" customWidth="1"/>
    <col min="4360" max="4360" width="35" style="87" customWidth="1"/>
    <col min="4361" max="4366" width="9.140625" style="87"/>
    <col min="4367" max="4375" width="0" style="87" hidden="1" customWidth="1"/>
    <col min="4376" max="4608" width="9.140625" style="87"/>
    <col min="4609" max="4609" width="57.85546875" style="87" customWidth="1"/>
    <col min="4610" max="4610" width="9.85546875" style="87" customWidth="1"/>
    <col min="4611" max="4611" width="17.85546875" style="87" customWidth="1"/>
    <col min="4612" max="4612" width="2.42578125" style="87" customWidth="1"/>
    <col min="4613" max="4613" width="57.85546875" style="87" customWidth="1"/>
    <col min="4614" max="4614" width="9.85546875" style="87" customWidth="1"/>
    <col min="4615" max="4615" width="17.85546875" style="87" customWidth="1"/>
    <col min="4616" max="4616" width="35" style="87" customWidth="1"/>
    <col min="4617" max="4622" width="9.140625" style="87"/>
    <col min="4623" max="4631" width="0" style="87" hidden="1" customWidth="1"/>
    <col min="4632" max="4864" width="9.140625" style="87"/>
    <col min="4865" max="4865" width="57.85546875" style="87" customWidth="1"/>
    <col min="4866" max="4866" width="9.85546875" style="87" customWidth="1"/>
    <col min="4867" max="4867" width="17.85546875" style="87" customWidth="1"/>
    <col min="4868" max="4868" width="2.42578125" style="87" customWidth="1"/>
    <col min="4869" max="4869" width="57.85546875" style="87" customWidth="1"/>
    <col min="4870" max="4870" width="9.85546875" style="87" customWidth="1"/>
    <col min="4871" max="4871" width="17.85546875" style="87" customWidth="1"/>
    <col min="4872" max="4872" width="35" style="87" customWidth="1"/>
    <col min="4873" max="4878" width="9.140625" style="87"/>
    <col min="4879" max="4887" width="0" style="87" hidden="1" customWidth="1"/>
    <col min="4888" max="5120" width="9.140625" style="87"/>
    <col min="5121" max="5121" width="57.85546875" style="87" customWidth="1"/>
    <col min="5122" max="5122" width="9.85546875" style="87" customWidth="1"/>
    <col min="5123" max="5123" width="17.85546875" style="87" customWidth="1"/>
    <col min="5124" max="5124" width="2.42578125" style="87" customWidth="1"/>
    <col min="5125" max="5125" width="57.85546875" style="87" customWidth="1"/>
    <col min="5126" max="5126" width="9.85546875" style="87" customWidth="1"/>
    <col min="5127" max="5127" width="17.85546875" style="87" customWidth="1"/>
    <col min="5128" max="5128" width="35" style="87" customWidth="1"/>
    <col min="5129" max="5134" width="9.140625" style="87"/>
    <col min="5135" max="5143" width="0" style="87" hidden="1" customWidth="1"/>
    <col min="5144" max="5376" width="9.140625" style="87"/>
    <col min="5377" max="5377" width="57.85546875" style="87" customWidth="1"/>
    <col min="5378" max="5378" width="9.85546875" style="87" customWidth="1"/>
    <col min="5379" max="5379" width="17.85546875" style="87" customWidth="1"/>
    <col min="5380" max="5380" width="2.42578125" style="87" customWidth="1"/>
    <col min="5381" max="5381" width="57.85546875" style="87" customWidth="1"/>
    <col min="5382" max="5382" width="9.85546875" style="87" customWidth="1"/>
    <col min="5383" max="5383" width="17.85546875" style="87" customWidth="1"/>
    <col min="5384" max="5384" width="35" style="87" customWidth="1"/>
    <col min="5385" max="5390" width="9.140625" style="87"/>
    <col min="5391" max="5399" width="0" style="87" hidden="1" customWidth="1"/>
    <col min="5400" max="5632" width="9.140625" style="87"/>
    <col min="5633" max="5633" width="57.85546875" style="87" customWidth="1"/>
    <col min="5634" max="5634" width="9.85546875" style="87" customWidth="1"/>
    <col min="5635" max="5635" width="17.85546875" style="87" customWidth="1"/>
    <col min="5636" max="5636" width="2.42578125" style="87" customWidth="1"/>
    <col min="5637" max="5637" width="57.85546875" style="87" customWidth="1"/>
    <col min="5638" max="5638" width="9.85546875" style="87" customWidth="1"/>
    <col min="5639" max="5639" width="17.85546875" style="87" customWidth="1"/>
    <col min="5640" max="5640" width="35" style="87" customWidth="1"/>
    <col min="5641" max="5646" width="9.140625" style="87"/>
    <col min="5647" max="5655" width="0" style="87" hidden="1" customWidth="1"/>
    <col min="5656" max="5888" width="9.140625" style="87"/>
    <col min="5889" max="5889" width="57.85546875" style="87" customWidth="1"/>
    <col min="5890" max="5890" width="9.85546875" style="87" customWidth="1"/>
    <col min="5891" max="5891" width="17.85546875" style="87" customWidth="1"/>
    <col min="5892" max="5892" width="2.42578125" style="87" customWidth="1"/>
    <col min="5893" max="5893" width="57.85546875" style="87" customWidth="1"/>
    <col min="5894" max="5894" width="9.85546875" style="87" customWidth="1"/>
    <col min="5895" max="5895" width="17.85546875" style="87" customWidth="1"/>
    <col min="5896" max="5896" width="35" style="87" customWidth="1"/>
    <col min="5897" max="5902" width="9.140625" style="87"/>
    <col min="5903" max="5911" width="0" style="87" hidden="1" customWidth="1"/>
    <col min="5912" max="6144" width="9.140625" style="87"/>
    <col min="6145" max="6145" width="57.85546875" style="87" customWidth="1"/>
    <col min="6146" max="6146" width="9.85546875" style="87" customWidth="1"/>
    <col min="6147" max="6147" width="17.85546875" style="87" customWidth="1"/>
    <col min="6148" max="6148" width="2.42578125" style="87" customWidth="1"/>
    <col min="6149" max="6149" width="57.85546875" style="87" customWidth="1"/>
    <col min="6150" max="6150" width="9.85546875" style="87" customWidth="1"/>
    <col min="6151" max="6151" width="17.85546875" style="87" customWidth="1"/>
    <col min="6152" max="6152" width="35" style="87" customWidth="1"/>
    <col min="6153" max="6158" width="9.140625" style="87"/>
    <col min="6159" max="6167" width="0" style="87" hidden="1" customWidth="1"/>
    <col min="6168" max="6400" width="9.140625" style="87"/>
    <col min="6401" max="6401" width="57.85546875" style="87" customWidth="1"/>
    <col min="6402" max="6402" width="9.85546875" style="87" customWidth="1"/>
    <col min="6403" max="6403" width="17.85546875" style="87" customWidth="1"/>
    <col min="6404" max="6404" width="2.42578125" style="87" customWidth="1"/>
    <col min="6405" max="6405" width="57.85546875" style="87" customWidth="1"/>
    <col min="6406" max="6406" width="9.85546875" style="87" customWidth="1"/>
    <col min="6407" max="6407" width="17.85546875" style="87" customWidth="1"/>
    <col min="6408" max="6408" width="35" style="87" customWidth="1"/>
    <col min="6409" max="6414" width="9.140625" style="87"/>
    <col min="6415" max="6423" width="0" style="87" hidden="1" customWidth="1"/>
    <col min="6424" max="6656" width="9.140625" style="87"/>
    <col min="6657" max="6657" width="57.85546875" style="87" customWidth="1"/>
    <col min="6658" max="6658" width="9.85546875" style="87" customWidth="1"/>
    <col min="6659" max="6659" width="17.85546875" style="87" customWidth="1"/>
    <col min="6660" max="6660" width="2.42578125" style="87" customWidth="1"/>
    <col min="6661" max="6661" width="57.85546875" style="87" customWidth="1"/>
    <col min="6662" max="6662" width="9.85546875" style="87" customWidth="1"/>
    <col min="6663" max="6663" width="17.85546875" style="87" customWidth="1"/>
    <col min="6664" max="6664" width="35" style="87" customWidth="1"/>
    <col min="6665" max="6670" width="9.140625" style="87"/>
    <col min="6671" max="6679" width="0" style="87" hidden="1" customWidth="1"/>
    <col min="6680" max="6912" width="9.140625" style="87"/>
    <col min="6913" max="6913" width="57.85546875" style="87" customWidth="1"/>
    <col min="6914" max="6914" width="9.85546875" style="87" customWidth="1"/>
    <col min="6915" max="6915" width="17.85546875" style="87" customWidth="1"/>
    <col min="6916" max="6916" width="2.42578125" style="87" customWidth="1"/>
    <col min="6917" max="6917" width="57.85546875" style="87" customWidth="1"/>
    <col min="6918" max="6918" width="9.85546875" style="87" customWidth="1"/>
    <col min="6919" max="6919" width="17.85546875" style="87" customWidth="1"/>
    <col min="6920" max="6920" width="35" style="87" customWidth="1"/>
    <col min="6921" max="6926" width="9.140625" style="87"/>
    <col min="6927" max="6935" width="0" style="87" hidden="1" customWidth="1"/>
    <col min="6936" max="7168" width="9.140625" style="87"/>
    <col min="7169" max="7169" width="57.85546875" style="87" customWidth="1"/>
    <col min="7170" max="7170" width="9.85546875" style="87" customWidth="1"/>
    <col min="7171" max="7171" width="17.85546875" style="87" customWidth="1"/>
    <col min="7172" max="7172" width="2.42578125" style="87" customWidth="1"/>
    <col min="7173" max="7173" width="57.85546875" style="87" customWidth="1"/>
    <col min="7174" max="7174" width="9.85546875" style="87" customWidth="1"/>
    <col min="7175" max="7175" width="17.85546875" style="87" customWidth="1"/>
    <col min="7176" max="7176" width="35" style="87" customWidth="1"/>
    <col min="7177" max="7182" width="9.140625" style="87"/>
    <col min="7183" max="7191" width="0" style="87" hidden="1" customWidth="1"/>
    <col min="7192" max="7424" width="9.140625" style="87"/>
    <col min="7425" max="7425" width="57.85546875" style="87" customWidth="1"/>
    <col min="7426" max="7426" width="9.85546875" style="87" customWidth="1"/>
    <col min="7427" max="7427" width="17.85546875" style="87" customWidth="1"/>
    <col min="7428" max="7428" width="2.42578125" style="87" customWidth="1"/>
    <col min="7429" max="7429" width="57.85546875" style="87" customWidth="1"/>
    <col min="7430" max="7430" width="9.85546875" style="87" customWidth="1"/>
    <col min="7431" max="7431" width="17.85546875" style="87" customWidth="1"/>
    <col min="7432" max="7432" width="35" style="87" customWidth="1"/>
    <col min="7433" max="7438" width="9.140625" style="87"/>
    <col min="7439" max="7447" width="0" style="87" hidden="1" customWidth="1"/>
    <col min="7448" max="7680" width="9.140625" style="87"/>
    <col min="7681" max="7681" width="57.85546875" style="87" customWidth="1"/>
    <col min="7682" max="7682" width="9.85546875" style="87" customWidth="1"/>
    <col min="7683" max="7683" width="17.85546875" style="87" customWidth="1"/>
    <col min="7684" max="7684" width="2.42578125" style="87" customWidth="1"/>
    <col min="7685" max="7685" width="57.85546875" style="87" customWidth="1"/>
    <col min="7686" max="7686" width="9.85546875" style="87" customWidth="1"/>
    <col min="7687" max="7687" width="17.85546875" style="87" customWidth="1"/>
    <col min="7688" max="7688" width="35" style="87" customWidth="1"/>
    <col min="7689" max="7694" width="9.140625" style="87"/>
    <col min="7695" max="7703" width="0" style="87" hidden="1" customWidth="1"/>
    <col min="7704" max="7936" width="9.140625" style="87"/>
    <col min="7937" max="7937" width="57.85546875" style="87" customWidth="1"/>
    <col min="7938" max="7938" width="9.85546875" style="87" customWidth="1"/>
    <col min="7939" max="7939" width="17.85546875" style="87" customWidth="1"/>
    <col min="7940" max="7940" width="2.42578125" style="87" customWidth="1"/>
    <col min="7941" max="7941" width="57.85546875" style="87" customWidth="1"/>
    <col min="7942" max="7942" width="9.85546875" style="87" customWidth="1"/>
    <col min="7943" max="7943" width="17.85546875" style="87" customWidth="1"/>
    <col min="7944" max="7944" width="35" style="87" customWidth="1"/>
    <col min="7945" max="7950" width="9.140625" style="87"/>
    <col min="7951" max="7959" width="0" style="87" hidden="1" customWidth="1"/>
    <col min="7960" max="8192" width="9.140625" style="87"/>
    <col min="8193" max="8193" width="57.85546875" style="87" customWidth="1"/>
    <col min="8194" max="8194" width="9.85546875" style="87" customWidth="1"/>
    <col min="8195" max="8195" width="17.85546875" style="87" customWidth="1"/>
    <col min="8196" max="8196" width="2.42578125" style="87" customWidth="1"/>
    <col min="8197" max="8197" width="57.85546875" style="87" customWidth="1"/>
    <col min="8198" max="8198" width="9.85546875" style="87" customWidth="1"/>
    <col min="8199" max="8199" width="17.85546875" style="87" customWidth="1"/>
    <col min="8200" max="8200" width="35" style="87" customWidth="1"/>
    <col min="8201" max="8206" width="9.140625" style="87"/>
    <col min="8207" max="8215" width="0" style="87" hidden="1" customWidth="1"/>
    <col min="8216" max="8448" width="9.140625" style="87"/>
    <col min="8449" max="8449" width="57.85546875" style="87" customWidth="1"/>
    <col min="8450" max="8450" width="9.85546875" style="87" customWidth="1"/>
    <col min="8451" max="8451" width="17.85546875" style="87" customWidth="1"/>
    <col min="8452" max="8452" width="2.42578125" style="87" customWidth="1"/>
    <col min="8453" max="8453" width="57.85546875" style="87" customWidth="1"/>
    <col min="8454" max="8454" width="9.85546875" style="87" customWidth="1"/>
    <col min="8455" max="8455" width="17.85546875" style="87" customWidth="1"/>
    <col min="8456" max="8456" width="35" style="87" customWidth="1"/>
    <col min="8457" max="8462" width="9.140625" style="87"/>
    <col min="8463" max="8471" width="0" style="87" hidden="1" customWidth="1"/>
    <col min="8472" max="8704" width="9.140625" style="87"/>
    <col min="8705" max="8705" width="57.85546875" style="87" customWidth="1"/>
    <col min="8706" max="8706" width="9.85546875" style="87" customWidth="1"/>
    <col min="8707" max="8707" width="17.85546875" style="87" customWidth="1"/>
    <col min="8708" max="8708" width="2.42578125" style="87" customWidth="1"/>
    <col min="8709" max="8709" width="57.85546875" style="87" customWidth="1"/>
    <col min="8710" max="8710" width="9.85546875" style="87" customWidth="1"/>
    <col min="8711" max="8711" width="17.85546875" style="87" customWidth="1"/>
    <col min="8712" max="8712" width="35" style="87" customWidth="1"/>
    <col min="8713" max="8718" width="9.140625" style="87"/>
    <col min="8719" max="8727" width="0" style="87" hidden="1" customWidth="1"/>
    <col min="8728" max="8960" width="9.140625" style="87"/>
    <col min="8961" max="8961" width="57.85546875" style="87" customWidth="1"/>
    <col min="8962" max="8962" width="9.85546875" style="87" customWidth="1"/>
    <col min="8963" max="8963" width="17.85546875" style="87" customWidth="1"/>
    <col min="8964" max="8964" width="2.42578125" style="87" customWidth="1"/>
    <col min="8965" max="8965" width="57.85546875" style="87" customWidth="1"/>
    <col min="8966" max="8966" width="9.85546875" style="87" customWidth="1"/>
    <col min="8967" max="8967" width="17.85546875" style="87" customWidth="1"/>
    <col min="8968" max="8968" width="35" style="87" customWidth="1"/>
    <col min="8969" max="8974" width="9.140625" style="87"/>
    <col min="8975" max="8983" width="0" style="87" hidden="1" customWidth="1"/>
    <col min="8984" max="9216" width="9.140625" style="87"/>
    <col min="9217" max="9217" width="57.85546875" style="87" customWidth="1"/>
    <col min="9218" max="9218" width="9.85546875" style="87" customWidth="1"/>
    <col min="9219" max="9219" width="17.85546875" style="87" customWidth="1"/>
    <col min="9220" max="9220" width="2.42578125" style="87" customWidth="1"/>
    <col min="9221" max="9221" width="57.85546875" style="87" customWidth="1"/>
    <col min="9222" max="9222" width="9.85546875" style="87" customWidth="1"/>
    <col min="9223" max="9223" width="17.85546875" style="87" customWidth="1"/>
    <col min="9224" max="9224" width="35" style="87" customWidth="1"/>
    <col min="9225" max="9230" width="9.140625" style="87"/>
    <col min="9231" max="9239" width="0" style="87" hidden="1" customWidth="1"/>
    <col min="9240" max="9472" width="9.140625" style="87"/>
    <col min="9473" max="9473" width="57.85546875" style="87" customWidth="1"/>
    <col min="9474" max="9474" width="9.85546875" style="87" customWidth="1"/>
    <col min="9475" max="9475" width="17.85546875" style="87" customWidth="1"/>
    <col min="9476" max="9476" width="2.42578125" style="87" customWidth="1"/>
    <col min="9477" max="9477" width="57.85546875" style="87" customWidth="1"/>
    <col min="9478" max="9478" width="9.85546875" style="87" customWidth="1"/>
    <col min="9479" max="9479" width="17.85546875" style="87" customWidth="1"/>
    <col min="9480" max="9480" width="35" style="87" customWidth="1"/>
    <col min="9481" max="9486" width="9.140625" style="87"/>
    <col min="9487" max="9495" width="0" style="87" hidden="1" customWidth="1"/>
    <col min="9496" max="9728" width="9.140625" style="87"/>
    <col min="9729" max="9729" width="57.85546875" style="87" customWidth="1"/>
    <col min="9730" max="9730" width="9.85546875" style="87" customWidth="1"/>
    <col min="9731" max="9731" width="17.85546875" style="87" customWidth="1"/>
    <col min="9732" max="9732" width="2.42578125" style="87" customWidth="1"/>
    <col min="9733" max="9733" width="57.85546875" style="87" customWidth="1"/>
    <col min="9734" max="9734" width="9.85546875" style="87" customWidth="1"/>
    <col min="9735" max="9735" width="17.85546875" style="87" customWidth="1"/>
    <col min="9736" max="9736" width="35" style="87" customWidth="1"/>
    <col min="9737" max="9742" width="9.140625" style="87"/>
    <col min="9743" max="9751" width="0" style="87" hidden="1" customWidth="1"/>
    <col min="9752" max="9984" width="9.140625" style="87"/>
    <col min="9985" max="9985" width="57.85546875" style="87" customWidth="1"/>
    <col min="9986" max="9986" width="9.85546875" style="87" customWidth="1"/>
    <col min="9987" max="9987" width="17.85546875" style="87" customWidth="1"/>
    <col min="9988" max="9988" width="2.42578125" style="87" customWidth="1"/>
    <col min="9989" max="9989" width="57.85546875" style="87" customWidth="1"/>
    <col min="9990" max="9990" width="9.85546875" style="87" customWidth="1"/>
    <col min="9991" max="9991" width="17.85546875" style="87" customWidth="1"/>
    <col min="9992" max="9992" width="35" style="87" customWidth="1"/>
    <col min="9993" max="9998" width="9.140625" style="87"/>
    <col min="9999" max="10007" width="0" style="87" hidden="1" customWidth="1"/>
    <col min="10008" max="10240" width="9.140625" style="87"/>
    <col min="10241" max="10241" width="57.85546875" style="87" customWidth="1"/>
    <col min="10242" max="10242" width="9.85546875" style="87" customWidth="1"/>
    <col min="10243" max="10243" width="17.85546875" style="87" customWidth="1"/>
    <col min="10244" max="10244" width="2.42578125" style="87" customWidth="1"/>
    <col min="10245" max="10245" width="57.85546875" style="87" customWidth="1"/>
    <col min="10246" max="10246" width="9.85546875" style="87" customWidth="1"/>
    <col min="10247" max="10247" width="17.85546875" style="87" customWidth="1"/>
    <col min="10248" max="10248" width="35" style="87" customWidth="1"/>
    <col min="10249" max="10254" width="9.140625" style="87"/>
    <col min="10255" max="10263" width="0" style="87" hidden="1" customWidth="1"/>
    <col min="10264" max="10496" width="9.140625" style="87"/>
    <col min="10497" max="10497" width="57.85546875" style="87" customWidth="1"/>
    <col min="10498" max="10498" width="9.85546875" style="87" customWidth="1"/>
    <col min="10499" max="10499" width="17.85546875" style="87" customWidth="1"/>
    <col min="10500" max="10500" width="2.42578125" style="87" customWidth="1"/>
    <col min="10501" max="10501" width="57.85546875" style="87" customWidth="1"/>
    <col min="10502" max="10502" width="9.85546875" style="87" customWidth="1"/>
    <col min="10503" max="10503" width="17.85546875" style="87" customWidth="1"/>
    <col min="10504" max="10504" width="35" style="87" customWidth="1"/>
    <col min="10505" max="10510" width="9.140625" style="87"/>
    <col min="10511" max="10519" width="0" style="87" hidden="1" customWidth="1"/>
    <col min="10520" max="10752" width="9.140625" style="87"/>
    <col min="10753" max="10753" width="57.85546875" style="87" customWidth="1"/>
    <col min="10754" max="10754" width="9.85546875" style="87" customWidth="1"/>
    <col min="10755" max="10755" width="17.85546875" style="87" customWidth="1"/>
    <col min="10756" max="10756" width="2.42578125" style="87" customWidth="1"/>
    <col min="10757" max="10757" width="57.85546875" style="87" customWidth="1"/>
    <col min="10758" max="10758" width="9.85546875" style="87" customWidth="1"/>
    <col min="10759" max="10759" width="17.85546875" style="87" customWidth="1"/>
    <col min="10760" max="10760" width="35" style="87" customWidth="1"/>
    <col min="10761" max="10766" width="9.140625" style="87"/>
    <col min="10767" max="10775" width="0" style="87" hidden="1" customWidth="1"/>
    <col min="10776" max="11008" width="9.140625" style="87"/>
    <col min="11009" max="11009" width="57.85546875" style="87" customWidth="1"/>
    <col min="11010" max="11010" width="9.85546875" style="87" customWidth="1"/>
    <col min="11011" max="11011" width="17.85546875" style="87" customWidth="1"/>
    <col min="11012" max="11012" width="2.42578125" style="87" customWidth="1"/>
    <col min="11013" max="11013" width="57.85546875" style="87" customWidth="1"/>
    <col min="11014" max="11014" width="9.85546875" style="87" customWidth="1"/>
    <col min="11015" max="11015" width="17.85546875" style="87" customWidth="1"/>
    <col min="11016" max="11016" width="35" style="87" customWidth="1"/>
    <col min="11017" max="11022" width="9.140625" style="87"/>
    <col min="11023" max="11031" width="0" style="87" hidden="1" customWidth="1"/>
    <col min="11032" max="11264" width="9.140625" style="87"/>
    <col min="11265" max="11265" width="57.85546875" style="87" customWidth="1"/>
    <col min="11266" max="11266" width="9.85546875" style="87" customWidth="1"/>
    <col min="11267" max="11267" width="17.85546875" style="87" customWidth="1"/>
    <col min="11268" max="11268" width="2.42578125" style="87" customWidth="1"/>
    <col min="11269" max="11269" width="57.85546875" style="87" customWidth="1"/>
    <col min="11270" max="11270" width="9.85546875" style="87" customWidth="1"/>
    <col min="11271" max="11271" width="17.85546875" style="87" customWidth="1"/>
    <col min="11272" max="11272" width="35" style="87" customWidth="1"/>
    <col min="11273" max="11278" width="9.140625" style="87"/>
    <col min="11279" max="11287" width="0" style="87" hidden="1" customWidth="1"/>
    <col min="11288" max="11520" width="9.140625" style="87"/>
    <col min="11521" max="11521" width="57.85546875" style="87" customWidth="1"/>
    <col min="11522" max="11522" width="9.85546875" style="87" customWidth="1"/>
    <col min="11523" max="11523" width="17.85546875" style="87" customWidth="1"/>
    <col min="11524" max="11524" width="2.42578125" style="87" customWidth="1"/>
    <col min="11525" max="11525" width="57.85546875" style="87" customWidth="1"/>
    <col min="11526" max="11526" width="9.85546875" style="87" customWidth="1"/>
    <col min="11527" max="11527" width="17.85546875" style="87" customWidth="1"/>
    <col min="11528" max="11528" width="35" style="87" customWidth="1"/>
    <col min="11529" max="11534" width="9.140625" style="87"/>
    <col min="11535" max="11543" width="0" style="87" hidden="1" customWidth="1"/>
    <col min="11544" max="11776" width="9.140625" style="87"/>
    <col min="11777" max="11777" width="57.85546875" style="87" customWidth="1"/>
    <col min="11778" max="11778" width="9.85546875" style="87" customWidth="1"/>
    <col min="11779" max="11779" width="17.85546875" style="87" customWidth="1"/>
    <col min="11780" max="11780" width="2.42578125" style="87" customWidth="1"/>
    <col min="11781" max="11781" width="57.85546875" style="87" customWidth="1"/>
    <col min="11782" max="11782" width="9.85546875" style="87" customWidth="1"/>
    <col min="11783" max="11783" width="17.85546875" style="87" customWidth="1"/>
    <col min="11784" max="11784" width="35" style="87" customWidth="1"/>
    <col min="11785" max="11790" width="9.140625" style="87"/>
    <col min="11791" max="11799" width="0" style="87" hidden="1" customWidth="1"/>
    <col min="11800" max="12032" width="9.140625" style="87"/>
    <col min="12033" max="12033" width="57.85546875" style="87" customWidth="1"/>
    <col min="12034" max="12034" width="9.85546875" style="87" customWidth="1"/>
    <col min="12035" max="12035" width="17.85546875" style="87" customWidth="1"/>
    <col min="12036" max="12036" width="2.42578125" style="87" customWidth="1"/>
    <col min="12037" max="12037" width="57.85546875" style="87" customWidth="1"/>
    <col min="12038" max="12038" width="9.85546875" style="87" customWidth="1"/>
    <col min="12039" max="12039" width="17.85546875" style="87" customWidth="1"/>
    <col min="12040" max="12040" width="35" style="87" customWidth="1"/>
    <col min="12041" max="12046" width="9.140625" style="87"/>
    <col min="12047" max="12055" width="0" style="87" hidden="1" customWidth="1"/>
    <col min="12056" max="12288" width="9.140625" style="87"/>
    <col min="12289" max="12289" width="57.85546875" style="87" customWidth="1"/>
    <col min="12290" max="12290" width="9.85546875" style="87" customWidth="1"/>
    <col min="12291" max="12291" width="17.85546875" style="87" customWidth="1"/>
    <col min="12292" max="12292" width="2.42578125" style="87" customWidth="1"/>
    <col min="12293" max="12293" width="57.85546875" style="87" customWidth="1"/>
    <col min="12294" max="12294" width="9.85546875" style="87" customWidth="1"/>
    <col min="12295" max="12295" width="17.85546875" style="87" customWidth="1"/>
    <col min="12296" max="12296" width="35" style="87" customWidth="1"/>
    <col min="12297" max="12302" width="9.140625" style="87"/>
    <col min="12303" max="12311" width="0" style="87" hidden="1" customWidth="1"/>
    <col min="12312" max="12544" width="9.140625" style="87"/>
    <col min="12545" max="12545" width="57.85546875" style="87" customWidth="1"/>
    <col min="12546" max="12546" width="9.85546875" style="87" customWidth="1"/>
    <col min="12547" max="12547" width="17.85546875" style="87" customWidth="1"/>
    <col min="12548" max="12548" width="2.42578125" style="87" customWidth="1"/>
    <col min="12549" max="12549" width="57.85546875" style="87" customWidth="1"/>
    <col min="12550" max="12550" width="9.85546875" style="87" customWidth="1"/>
    <col min="12551" max="12551" width="17.85546875" style="87" customWidth="1"/>
    <col min="12552" max="12552" width="35" style="87" customWidth="1"/>
    <col min="12553" max="12558" width="9.140625" style="87"/>
    <col min="12559" max="12567" width="0" style="87" hidden="1" customWidth="1"/>
    <col min="12568" max="12800" width="9.140625" style="87"/>
    <col min="12801" max="12801" width="57.85546875" style="87" customWidth="1"/>
    <col min="12802" max="12802" width="9.85546875" style="87" customWidth="1"/>
    <col min="12803" max="12803" width="17.85546875" style="87" customWidth="1"/>
    <col min="12804" max="12804" width="2.42578125" style="87" customWidth="1"/>
    <col min="12805" max="12805" width="57.85546875" style="87" customWidth="1"/>
    <col min="12806" max="12806" width="9.85546875" style="87" customWidth="1"/>
    <col min="12807" max="12807" width="17.85546875" style="87" customWidth="1"/>
    <col min="12808" max="12808" width="35" style="87" customWidth="1"/>
    <col min="12809" max="12814" width="9.140625" style="87"/>
    <col min="12815" max="12823" width="0" style="87" hidden="1" customWidth="1"/>
    <col min="12824" max="13056" width="9.140625" style="87"/>
    <col min="13057" max="13057" width="57.85546875" style="87" customWidth="1"/>
    <col min="13058" max="13058" width="9.85546875" style="87" customWidth="1"/>
    <col min="13059" max="13059" width="17.85546875" style="87" customWidth="1"/>
    <col min="13060" max="13060" width="2.42578125" style="87" customWidth="1"/>
    <col min="13061" max="13061" width="57.85546875" style="87" customWidth="1"/>
    <col min="13062" max="13062" width="9.85546875" style="87" customWidth="1"/>
    <col min="13063" max="13063" width="17.85546875" style="87" customWidth="1"/>
    <col min="13064" max="13064" width="35" style="87" customWidth="1"/>
    <col min="13065" max="13070" width="9.140625" style="87"/>
    <col min="13071" max="13079" width="0" style="87" hidden="1" customWidth="1"/>
    <col min="13080" max="13312" width="9.140625" style="87"/>
    <col min="13313" max="13313" width="57.85546875" style="87" customWidth="1"/>
    <col min="13314" max="13314" width="9.85546875" style="87" customWidth="1"/>
    <col min="13315" max="13315" width="17.85546875" style="87" customWidth="1"/>
    <col min="13316" max="13316" width="2.42578125" style="87" customWidth="1"/>
    <col min="13317" max="13317" width="57.85546875" style="87" customWidth="1"/>
    <col min="13318" max="13318" width="9.85546875" style="87" customWidth="1"/>
    <col min="13319" max="13319" width="17.85546875" style="87" customWidth="1"/>
    <col min="13320" max="13320" width="35" style="87" customWidth="1"/>
    <col min="13321" max="13326" width="9.140625" style="87"/>
    <col min="13327" max="13335" width="0" style="87" hidden="1" customWidth="1"/>
    <col min="13336" max="13568" width="9.140625" style="87"/>
    <col min="13569" max="13569" width="57.85546875" style="87" customWidth="1"/>
    <col min="13570" max="13570" width="9.85546875" style="87" customWidth="1"/>
    <col min="13571" max="13571" width="17.85546875" style="87" customWidth="1"/>
    <col min="13572" max="13572" width="2.42578125" style="87" customWidth="1"/>
    <col min="13573" max="13573" width="57.85546875" style="87" customWidth="1"/>
    <col min="13574" max="13574" width="9.85546875" style="87" customWidth="1"/>
    <col min="13575" max="13575" width="17.85546875" style="87" customWidth="1"/>
    <col min="13576" max="13576" width="35" style="87" customWidth="1"/>
    <col min="13577" max="13582" width="9.140625" style="87"/>
    <col min="13583" max="13591" width="0" style="87" hidden="1" customWidth="1"/>
    <col min="13592" max="13824" width="9.140625" style="87"/>
    <col min="13825" max="13825" width="57.85546875" style="87" customWidth="1"/>
    <col min="13826" max="13826" width="9.85546875" style="87" customWidth="1"/>
    <col min="13827" max="13827" width="17.85546875" style="87" customWidth="1"/>
    <col min="13828" max="13828" width="2.42578125" style="87" customWidth="1"/>
    <col min="13829" max="13829" width="57.85546875" style="87" customWidth="1"/>
    <col min="13830" max="13830" width="9.85546875" style="87" customWidth="1"/>
    <col min="13831" max="13831" width="17.85546875" style="87" customWidth="1"/>
    <col min="13832" max="13832" width="35" style="87" customWidth="1"/>
    <col min="13833" max="13838" width="9.140625" style="87"/>
    <col min="13839" max="13847" width="0" style="87" hidden="1" customWidth="1"/>
    <col min="13848" max="14080" width="9.140625" style="87"/>
    <col min="14081" max="14081" width="57.85546875" style="87" customWidth="1"/>
    <col min="14082" max="14082" width="9.85546875" style="87" customWidth="1"/>
    <col min="14083" max="14083" width="17.85546875" style="87" customWidth="1"/>
    <col min="14084" max="14084" width="2.42578125" style="87" customWidth="1"/>
    <col min="14085" max="14085" width="57.85546875" style="87" customWidth="1"/>
    <col min="14086" max="14086" width="9.85546875" style="87" customWidth="1"/>
    <col min="14087" max="14087" width="17.85546875" style="87" customWidth="1"/>
    <col min="14088" max="14088" width="35" style="87" customWidth="1"/>
    <col min="14089" max="14094" width="9.140625" style="87"/>
    <col min="14095" max="14103" width="0" style="87" hidden="1" customWidth="1"/>
    <col min="14104" max="14336" width="9.140625" style="87"/>
    <col min="14337" max="14337" width="57.85546875" style="87" customWidth="1"/>
    <col min="14338" max="14338" width="9.85546875" style="87" customWidth="1"/>
    <col min="14339" max="14339" width="17.85546875" style="87" customWidth="1"/>
    <col min="14340" max="14340" width="2.42578125" style="87" customWidth="1"/>
    <col min="14341" max="14341" width="57.85546875" style="87" customWidth="1"/>
    <col min="14342" max="14342" width="9.85546875" style="87" customWidth="1"/>
    <col min="14343" max="14343" width="17.85546875" style="87" customWidth="1"/>
    <col min="14344" max="14344" width="35" style="87" customWidth="1"/>
    <col min="14345" max="14350" width="9.140625" style="87"/>
    <col min="14351" max="14359" width="0" style="87" hidden="1" customWidth="1"/>
    <col min="14360" max="14592" width="9.140625" style="87"/>
    <col min="14593" max="14593" width="57.85546875" style="87" customWidth="1"/>
    <col min="14594" max="14594" width="9.85546875" style="87" customWidth="1"/>
    <col min="14595" max="14595" width="17.85546875" style="87" customWidth="1"/>
    <col min="14596" max="14596" width="2.42578125" style="87" customWidth="1"/>
    <col min="14597" max="14597" width="57.85546875" style="87" customWidth="1"/>
    <col min="14598" max="14598" width="9.85546875" style="87" customWidth="1"/>
    <col min="14599" max="14599" width="17.85546875" style="87" customWidth="1"/>
    <col min="14600" max="14600" width="35" style="87" customWidth="1"/>
    <col min="14601" max="14606" width="9.140625" style="87"/>
    <col min="14607" max="14615" width="0" style="87" hidden="1" customWidth="1"/>
    <col min="14616" max="14848" width="9.140625" style="87"/>
    <col min="14849" max="14849" width="57.85546875" style="87" customWidth="1"/>
    <col min="14850" max="14850" width="9.85546875" style="87" customWidth="1"/>
    <col min="14851" max="14851" width="17.85546875" style="87" customWidth="1"/>
    <col min="14852" max="14852" width="2.42578125" style="87" customWidth="1"/>
    <col min="14853" max="14853" width="57.85546875" style="87" customWidth="1"/>
    <col min="14854" max="14854" width="9.85546875" style="87" customWidth="1"/>
    <col min="14855" max="14855" width="17.85546875" style="87" customWidth="1"/>
    <col min="14856" max="14856" width="35" style="87" customWidth="1"/>
    <col min="14857" max="14862" width="9.140625" style="87"/>
    <col min="14863" max="14871" width="0" style="87" hidden="1" customWidth="1"/>
    <col min="14872" max="15104" width="9.140625" style="87"/>
    <col min="15105" max="15105" width="57.85546875" style="87" customWidth="1"/>
    <col min="15106" max="15106" width="9.85546875" style="87" customWidth="1"/>
    <col min="15107" max="15107" width="17.85546875" style="87" customWidth="1"/>
    <col min="15108" max="15108" width="2.42578125" style="87" customWidth="1"/>
    <col min="15109" max="15109" width="57.85546875" style="87" customWidth="1"/>
    <col min="15110" max="15110" width="9.85546875" style="87" customWidth="1"/>
    <col min="15111" max="15111" width="17.85546875" style="87" customWidth="1"/>
    <col min="15112" max="15112" width="35" style="87" customWidth="1"/>
    <col min="15113" max="15118" width="9.140625" style="87"/>
    <col min="15119" max="15127" width="0" style="87" hidden="1" customWidth="1"/>
    <col min="15128" max="15360" width="9.140625" style="87"/>
    <col min="15361" max="15361" width="57.85546875" style="87" customWidth="1"/>
    <col min="15362" max="15362" width="9.85546875" style="87" customWidth="1"/>
    <col min="15363" max="15363" width="17.85546875" style="87" customWidth="1"/>
    <col min="15364" max="15364" width="2.42578125" style="87" customWidth="1"/>
    <col min="15365" max="15365" width="57.85546875" style="87" customWidth="1"/>
    <col min="15366" max="15366" width="9.85546875" style="87" customWidth="1"/>
    <col min="15367" max="15367" width="17.85546875" style="87" customWidth="1"/>
    <col min="15368" max="15368" width="35" style="87" customWidth="1"/>
    <col min="15369" max="15374" width="9.140625" style="87"/>
    <col min="15375" max="15383" width="0" style="87" hidden="1" customWidth="1"/>
    <col min="15384" max="15616" width="9.140625" style="87"/>
    <col min="15617" max="15617" width="57.85546875" style="87" customWidth="1"/>
    <col min="15618" max="15618" width="9.85546875" style="87" customWidth="1"/>
    <col min="15619" max="15619" width="17.85546875" style="87" customWidth="1"/>
    <col min="15620" max="15620" width="2.42578125" style="87" customWidth="1"/>
    <col min="15621" max="15621" width="57.85546875" style="87" customWidth="1"/>
    <col min="15622" max="15622" width="9.85546875" style="87" customWidth="1"/>
    <col min="15623" max="15623" width="17.85546875" style="87" customWidth="1"/>
    <col min="15624" max="15624" width="35" style="87" customWidth="1"/>
    <col min="15625" max="15630" width="9.140625" style="87"/>
    <col min="15631" max="15639" width="0" style="87" hidden="1" customWidth="1"/>
    <col min="15640" max="15872" width="9.140625" style="87"/>
    <col min="15873" max="15873" width="57.85546875" style="87" customWidth="1"/>
    <col min="15874" max="15874" width="9.85546875" style="87" customWidth="1"/>
    <col min="15875" max="15875" width="17.85546875" style="87" customWidth="1"/>
    <col min="15876" max="15876" width="2.42578125" style="87" customWidth="1"/>
    <col min="15877" max="15877" width="57.85546875" style="87" customWidth="1"/>
    <col min="15878" max="15878" width="9.85546875" style="87" customWidth="1"/>
    <col min="15879" max="15879" width="17.85546875" style="87" customWidth="1"/>
    <col min="15880" max="15880" width="35" style="87" customWidth="1"/>
    <col min="15881" max="15886" width="9.140625" style="87"/>
    <col min="15887" max="15895" width="0" style="87" hidden="1" customWidth="1"/>
    <col min="15896" max="16128" width="9.140625" style="87"/>
    <col min="16129" max="16129" width="57.85546875" style="87" customWidth="1"/>
    <col min="16130" max="16130" width="9.85546875" style="87" customWidth="1"/>
    <col min="16131" max="16131" width="17.85546875" style="87" customWidth="1"/>
    <col min="16132" max="16132" width="2.42578125" style="87" customWidth="1"/>
    <col min="16133" max="16133" width="57.85546875" style="87" customWidth="1"/>
    <col min="16134" max="16134" width="9.85546875" style="87" customWidth="1"/>
    <col min="16135" max="16135" width="17.85546875" style="87" customWidth="1"/>
    <col min="16136" max="16136" width="35" style="87" customWidth="1"/>
    <col min="16137" max="16142" width="9.140625" style="87"/>
    <col min="16143" max="16151" width="0" style="87" hidden="1" customWidth="1"/>
    <col min="16152" max="16384" width="9.140625" style="87"/>
  </cols>
  <sheetData>
    <row r="1" spans="1:23" s="88" customFormat="1" ht="43.5" customHeight="1" x14ac:dyDescent="0.2">
      <c r="A1" s="85" t="str">
        <f>[1]t1!$A$1</f>
        <v>COMPARTO REGIONI ED AUTONOMIE LOCALI - anno 2016</v>
      </c>
      <c r="B1" s="85"/>
      <c r="C1" s="85"/>
      <c r="D1" s="85"/>
      <c r="E1" s="85"/>
      <c r="F1" s="85"/>
      <c r="G1" s="85"/>
      <c r="H1" s="86" t="s">
        <v>2</v>
      </c>
      <c r="I1" s="87"/>
      <c r="O1" s="89"/>
      <c r="P1" s="89"/>
      <c r="Q1" s="90"/>
      <c r="R1" s="91"/>
      <c r="S1" s="91"/>
      <c r="T1" s="89"/>
      <c r="U1" s="89"/>
      <c r="V1" s="90"/>
      <c r="W1" s="91"/>
    </row>
    <row r="2" spans="1:23" ht="42" customHeight="1" thickBot="1" x14ac:dyDescent="0.2">
      <c r="B2" s="87"/>
      <c r="E2" s="92"/>
      <c r="F2" s="92"/>
      <c r="G2" s="92"/>
      <c r="O2" s="89"/>
      <c r="P2" s="89"/>
      <c r="T2" s="89"/>
      <c r="U2" s="89"/>
    </row>
    <row r="3" spans="1:23" ht="25.5" customHeight="1" thickBot="1" x14ac:dyDescent="0.25">
      <c r="A3" s="95" t="s">
        <v>112</v>
      </c>
      <c r="B3" s="96"/>
      <c r="C3" s="97"/>
      <c r="D3" s="98"/>
      <c r="E3" s="95" t="s">
        <v>113</v>
      </c>
      <c r="F3" s="99"/>
      <c r="G3" s="100"/>
      <c r="H3" s="4" t="s">
        <v>114</v>
      </c>
      <c r="O3" s="101"/>
      <c r="P3" s="101"/>
      <c r="T3" s="101"/>
      <c r="U3" s="101"/>
    </row>
    <row r="4" spans="1:23" ht="18" customHeight="1" x14ac:dyDescent="0.2">
      <c r="A4" s="102" t="s">
        <v>115</v>
      </c>
      <c r="B4" s="103" t="s">
        <v>116</v>
      </c>
      <c r="C4" s="104" t="s">
        <v>117</v>
      </c>
      <c r="D4" s="105"/>
      <c r="E4" s="102" t="s">
        <v>115</v>
      </c>
      <c r="F4" s="106" t="s">
        <v>116</v>
      </c>
      <c r="G4" s="107" t="s">
        <v>117</v>
      </c>
      <c r="H4" s="108" t="str">
        <f>IF(AND(C43=0,ISBLANK('[1]SICI(2)'!E17),ISBLANK('[1]SICI(2)'!E19)),"OK",IF(AND(C43&gt;0,ISBLANK('[1]SICI(2)'!E17),ISBLANK('[1]SICI(2)'!E19)),"Attenzione: inserire le voci di costituzione del fondo unicamente in presenza di certificazione dello stesso !!!","OK"))</f>
        <v>OK</v>
      </c>
    </row>
    <row r="5" spans="1:23" ht="15" customHeight="1" x14ac:dyDescent="0.2">
      <c r="A5" s="109" t="s">
        <v>118</v>
      </c>
      <c r="B5" s="110"/>
      <c r="C5" s="111"/>
      <c r="D5" s="112"/>
      <c r="E5" s="109" t="s">
        <v>118</v>
      </c>
      <c r="F5" s="110"/>
      <c r="G5" s="111"/>
      <c r="H5" s="113"/>
      <c r="O5" s="114" t="s">
        <v>119</v>
      </c>
      <c r="P5" s="115"/>
      <c r="Q5" s="116"/>
      <c r="R5" s="116"/>
      <c r="T5" s="114" t="s">
        <v>120</v>
      </c>
      <c r="U5" s="115"/>
      <c r="V5" s="116"/>
      <c r="W5" s="116"/>
    </row>
    <row r="6" spans="1:23" ht="15" customHeight="1" x14ac:dyDescent="0.2">
      <c r="A6" s="117" t="s">
        <v>121</v>
      </c>
      <c r="B6" s="118"/>
      <c r="C6" s="119"/>
      <c r="D6" s="112"/>
      <c r="E6" s="117" t="s">
        <v>122</v>
      </c>
      <c r="F6" s="118"/>
      <c r="G6" s="119"/>
      <c r="H6" s="113"/>
      <c r="O6" s="36" t="s">
        <v>123</v>
      </c>
      <c r="P6" s="36" t="s">
        <v>124</v>
      </c>
      <c r="Q6" s="36" t="s">
        <v>125</v>
      </c>
      <c r="R6" s="36" t="s">
        <v>13</v>
      </c>
      <c r="T6" s="36" t="s">
        <v>123</v>
      </c>
      <c r="U6" s="36" t="s">
        <v>124</v>
      </c>
      <c r="V6" s="36" t="s">
        <v>125</v>
      </c>
      <c r="W6" s="36" t="s">
        <v>13</v>
      </c>
    </row>
    <row r="7" spans="1:23" ht="15" customHeight="1" x14ac:dyDescent="0.2">
      <c r="A7" s="120" t="s">
        <v>126</v>
      </c>
      <c r="B7" s="121" t="s">
        <v>127</v>
      </c>
      <c r="C7" s="122">
        <v>108496</v>
      </c>
      <c r="D7" s="112"/>
      <c r="E7" s="120" t="s">
        <v>128</v>
      </c>
      <c r="F7" s="106" t="s">
        <v>129</v>
      </c>
      <c r="G7" s="122">
        <f>15699-141.58</f>
        <v>15557.42</v>
      </c>
      <c r="H7" s="113"/>
      <c r="O7" s="123">
        <v>25</v>
      </c>
      <c r="P7" s="123">
        <v>7</v>
      </c>
      <c r="Q7" s="93" t="str">
        <f>B7</f>
        <v>F556</v>
      </c>
      <c r="R7" s="124">
        <f t="shared" ref="R7:R21" si="0">ROUND(C7,0)</f>
        <v>108496</v>
      </c>
      <c r="T7" s="123">
        <v>25</v>
      </c>
      <c r="U7" s="123">
        <v>41</v>
      </c>
      <c r="V7" s="125" t="str">
        <f>F7</f>
        <v>U07A</v>
      </c>
      <c r="W7" s="124">
        <f>ROUND(G7,0)</f>
        <v>15557</v>
      </c>
    </row>
    <row r="8" spans="1:23" ht="15" customHeight="1" x14ac:dyDescent="0.2">
      <c r="A8" s="120" t="s">
        <v>130</v>
      </c>
      <c r="B8" s="103" t="s">
        <v>131</v>
      </c>
      <c r="C8" s="122">
        <v>12725</v>
      </c>
      <c r="D8" s="112"/>
      <c r="E8" s="120" t="s">
        <v>132</v>
      </c>
      <c r="F8" s="106" t="s">
        <v>133</v>
      </c>
      <c r="G8" s="126">
        <v>68064</v>
      </c>
      <c r="H8" s="113"/>
      <c r="O8" s="123">
        <v>25</v>
      </c>
      <c r="P8" s="123">
        <v>7</v>
      </c>
      <c r="Q8" s="93" t="str">
        <f t="shared" ref="Q8:Q21" si="1">B8</f>
        <v>F61G</v>
      </c>
      <c r="R8" s="124">
        <f t="shared" si="0"/>
        <v>12725</v>
      </c>
      <c r="T8" s="123">
        <v>25</v>
      </c>
      <c r="U8" s="123">
        <v>41</v>
      </c>
      <c r="V8" s="125" t="str">
        <f t="shared" ref="V8:V16" si="2">F8</f>
        <v>U255</v>
      </c>
      <c r="W8" s="124">
        <f t="shared" ref="W8:W16" si="3">ROUND(G8,0)</f>
        <v>68064</v>
      </c>
    </row>
    <row r="9" spans="1:23" ht="15" customHeight="1" thickBot="1" x14ac:dyDescent="0.25">
      <c r="A9" s="120" t="s">
        <v>134</v>
      </c>
      <c r="B9" s="103" t="s">
        <v>135</v>
      </c>
      <c r="C9" s="122">
        <v>5440</v>
      </c>
      <c r="D9" s="112"/>
      <c r="E9" s="120" t="s">
        <v>136</v>
      </c>
      <c r="F9" s="106" t="s">
        <v>137</v>
      </c>
      <c r="G9" s="126">
        <v>13</v>
      </c>
      <c r="H9" s="127"/>
      <c r="O9" s="123">
        <v>25</v>
      </c>
      <c r="P9" s="123">
        <v>7</v>
      </c>
      <c r="Q9" s="93" t="str">
        <f t="shared" si="1"/>
        <v>F62G</v>
      </c>
      <c r="R9" s="124">
        <f t="shared" si="0"/>
        <v>5440</v>
      </c>
      <c r="T9" s="123">
        <v>25</v>
      </c>
      <c r="U9" s="123">
        <v>41</v>
      </c>
      <c r="V9" s="125" t="str">
        <f t="shared" si="2"/>
        <v>U97H</v>
      </c>
      <c r="W9" s="124">
        <f t="shared" si="3"/>
        <v>13</v>
      </c>
    </row>
    <row r="10" spans="1:23" ht="15" customHeight="1" thickBot="1" x14ac:dyDescent="0.25">
      <c r="A10" s="120" t="s">
        <v>138</v>
      </c>
      <c r="B10" s="103" t="s">
        <v>139</v>
      </c>
      <c r="C10" s="122">
        <v>6946</v>
      </c>
      <c r="D10" s="112"/>
      <c r="E10" s="120" t="s">
        <v>140</v>
      </c>
      <c r="F10" s="106" t="s">
        <v>141</v>
      </c>
      <c r="G10" s="126"/>
      <c r="H10" s="128" t="s">
        <v>142</v>
      </c>
      <c r="O10" s="123">
        <v>25</v>
      </c>
      <c r="P10" s="123">
        <v>7</v>
      </c>
      <c r="Q10" s="93" t="str">
        <f t="shared" si="1"/>
        <v>F63G</v>
      </c>
      <c r="R10" s="124">
        <f t="shared" si="0"/>
        <v>6946</v>
      </c>
      <c r="T10" s="123">
        <v>25</v>
      </c>
      <c r="U10" s="123">
        <v>41</v>
      </c>
      <c r="V10" s="125" t="str">
        <f t="shared" si="2"/>
        <v>U893</v>
      </c>
      <c r="W10" s="124">
        <f t="shared" si="3"/>
        <v>0</v>
      </c>
    </row>
    <row r="11" spans="1:23" ht="15" customHeight="1" x14ac:dyDescent="0.2">
      <c r="A11" s="120" t="s">
        <v>143</v>
      </c>
      <c r="B11" s="103" t="s">
        <v>144</v>
      </c>
      <c r="C11" s="122"/>
      <c r="D11" s="112"/>
      <c r="E11" s="120" t="s">
        <v>145</v>
      </c>
      <c r="F11" s="106" t="s">
        <v>146</v>
      </c>
      <c r="G11" s="126">
        <f>14015-432.22</f>
        <v>13582.78</v>
      </c>
      <c r="H11" s="108" t="str">
        <f>IF(OR(AND(C43=0,G43=0),ROUND(C43,0)&lt;&gt;ROUND(G43,0)),"OK","Attenzione: le risorse del fondo coincidono esattamente con i relativi impeghi, è necessario giustificare")</f>
        <v>OK</v>
      </c>
      <c r="O11" s="123">
        <v>25</v>
      </c>
      <c r="P11" s="123">
        <v>7</v>
      </c>
      <c r="Q11" s="93" t="str">
        <f t="shared" si="1"/>
        <v>F70A</v>
      </c>
      <c r="R11" s="124">
        <f t="shared" si="0"/>
        <v>0</v>
      </c>
      <c r="T11" s="123">
        <v>25</v>
      </c>
      <c r="U11" s="123">
        <v>41</v>
      </c>
      <c r="V11" s="125" t="str">
        <f t="shared" si="2"/>
        <v>U08A</v>
      </c>
      <c r="W11" s="124">
        <f t="shared" si="3"/>
        <v>13583</v>
      </c>
    </row>
    <row r="12" spans="1:23" ht="15" customHeight="1" x14ac:dyDescent="0.2">
      <c r="A12" s="120" t="s">
        <v>147</v>
      </c>
      <c r="B12" s="103" t="s">
        <v>148</v>
      </c>
      <c r="C12" s="122">
        <v>11151</v>
      </c>
      <c r="D12" s="112"/>
      <c r="E12" s="120" t="s">
        <v>149</v>
      </c>
      <c r="F12" s="106" t="s">
        <v>150</v>
      </c>
      <c r="G12" s="126">
        <v>10435</v>
      </c>
      <c r="H12" s="113"/>
      <c r="O12" s="123">
        <v>25</v>
      </c>
      <c r="P12" s="123">
        <v>7</v>
      </c>
      <c r="Q12" s="93" t="str">
        <f t="shared" si="1"/>
        <v>F64G</v>
      </c>
      <c r="R12" s="124">
        <f t="shared" si="0"/>
        <v>11151</v>
      </c>
      <c r="T12" s="123">
        <v>25</v>
      </c>
      <c r="U12" s="123">
        <v>41</v>
      </c>
      <c r="V12" s="125" t="str">
        <f t="shared" si="2"/>
        <v>U257</v>
      </c>
      <c r="W12" s="124">
        <f t="shared" si="3"/>
        <v>10435</v>
      </c>
    </row>
    <row r="13" spans="1:23" ht="15" customHeight="1" x14ac:dyDescent="0.2">
      <c r="A13" s="120" t="s">
        <v>151</v>
      </c>
      <c r="B13" s="103" t="s">
        <v>152</v>
      </c>
      <c r="C13" s="122"/>
      <c r="D13" s="112"/>
      <c r="E13" s="120" t="s">
        <v>153</v>
      </c>
      <c r="F13" s="106" t="s">
        <v>154</v>
      </c>
      <c r="G13" s="126"/>
      <c r="H13" s="113"/>
      <c r="O13" s="123">
        <v>25</v>
      </c>
      <c r="P13" s="123">
        <v>7</v>
      </c>
      <c r="Q13" s="93" t="str">
        <f t="shared" si="1"/>
        <v>F81H</v>
      </c>
      <c r="R13" s="124">
        <f t="shared" si="0"/>
        <v>0</v>
      </c>
      <c r="T13" s="123">
        <v>25</v>
      </c>
      <c r="U13" s="123">
        <v>41</v>
      </c>
      <c r="V13" s="125" t="str">
        <f t="shared" si="2"/>
        <v>U98H</v>
      </c>
      <c r="W13" s="124">
        <f t="shared" si="3"/>
        <v>0</v>
      </c>
    </row>
    <row r="14" spans="1:23" ht="15" customHeight="1" x14ac:dyDescent="0.2">
      <c r="A14" s="120" t="s">
        <v>155</v>
      </c>
      <c r="B14" s="103" t="s">
        <v>156</v>
      </c>
      <c r="C14" s="122"/>
      <c r="D14" s="112"/>
      <c r="E14" s="120" t="s">
        <v>157</v>
      </c>
      <c r="F14" s="106" t="s">
        <v>158</v>
      </c>
      <c r="G14" s="126"/>
      <c r="H14" s="113"/>
      <c r="O14" s="123">
        <v>25</v>
      </c>
      <c r="P14" s="123">
        <v>7</v>
      </c>
      <c r="Q14" s="93" t="str">
        <f t="shared" si="1"/>
        <v>F82H</v>
      </c>
      <c r="R14" s="124">
        <f t="shared" si="0"/>
        <v>0</v>
      </c>
      <c r="T14" s="123">
        <v>25</v>
      </c>
      <c r="U14" s="123">
        <v>41</v>
      </c>
      <c r="V14" s="125" t="str">
        <f t="shared" si="2"/>
        <v>U99H</v>
      </c>
      <c r="W14" s="124">
        <f t="shared" si="3"/>
        <v>0</v>
      </c>
    </row>
    <row r="15" spans="1:23" ht="15" customHeight="1" x14ac:dyDescent="0.2">
      <c r="A15" s="120" t="s">
        <v>159</v>
      </c>
      <c r="B15" s="103" t="s">
        <v>160</v>
      </c>
      <c r="C15" s="122"/>
      <c r="D15" s="112"/>
      <c r="E15" s="120" t="s">
        <v>161</v>
      </c>
      <c r="F15" s="106" t="s">
        <v>162</v>
      </c>
      <c r="G15" s="126"/>
      <c r="H15" s="113"/>
      <c r="O15" s="123">
        <v>25</v>
      </c>
      <c r="P15" s="123">
        <v>7</v>
      </c>
      <c r="Q15" s="93" t="str">
        <f t="shared" si="1"/>
        <v>F83H</v>
      </c>
      <c r="R15" s="124">
        <f t="shared" si="0"/>
        <v>0</v>
      </c>
      <c r="T15" s="123">
        <v>25</v>
      </c>
      <c r="U15" s="123">
        <v>41</v>
      </c>
      <c r="V15" s="125" t="str">
        <f t="shared" si="2"/>
        <v>U262</v>
      </c>
      <c r="W15" s="124">
        <f t="shared" si="3"/>
        <v>0</v>
      </c>
    </row>
    <row r="16" spans="1:23" ht="15" customHeight="1" thickBot="1" x14ac:dyDescent="0.25">
      <c r="A16" s="120" t="s">
        <v>163</v>
      </c>
      <c r="B16" s="103" t="s">
        <v>164</v>
      </c>
      <c r="C16" s="122">
        <v>17428</v>
      </c>
      <c r="D16" s="112"/>
      <c r="E16" s="120" t="s">
        <v>165</v>
      </c>
      <c r="F16" s="106" t="s">
        <v>166</v>
      </c>
      <c r="G16" s="126"/>
      <c r="H16" s="127"/>
      <c r="O16" s="123">
        <v>25</v>
      </c>
      <c r="P16" s="123">
        <v>7</v>
      </c>
      <c r="Q16" s="93" t="str">
        <f t="shared" si="1"/>
        <v>F919</v>
      </c>
      <c r="R16" s="124">
        <f t="shared" si="0"/>
        <v>17428</v>
      </c>
      <c r="T16" s="123">
        <v>25</v>
      </c>
      <c r="U16" s="123">
        <v>41</v>
      </c>
      <c r="V16" s="125" t="str">
        <f t="shared" si="2"/>
        <v>U01I</v>
      </c>
      <c r="W16" s="124">
        <f t="shared" si="3"/>
        <v>0</v>
      </c>
    </row>
    <row r="17" spans="1:23" ht="15" customHeight="1" thickBot="1" x14ac:dyDescent="0.25">
      <c r="A17" s="120" t="s">
        <v>167</v>
      </c>
      <c r="B17" s="103" t="s">
        <v>168</v>
      </c>
      <c r="C17" s="122"/>
      <c r="D17" s="112"/>
      <c r="E17" s="129" t="s">
        <v>169</v>
      </c>
      <c r="F17" s="130"/>
      <c r="G17" s="131">
        <f>SUM(G7:G16)</f>
        <v>107652.2</v>
      </c>
      <c r="H17" s="132"/>
      <c r="O17" s="123">
        <v>25</v>
      </c>
      <c r="P17" s="123">
        <v>7</v>
      </c>
      <c r="Q17" s="93" t="str">
        <f t="shared" si="1"/>
        <v>F998</v>
      </c>
      <c r="R17" s="124">
        <f t="shared" si="0"/>
        <v>0</v>
      </c>
      <c r="T17" s="123"/>
      <c r="U17" s="123"/>
      <c r="W17" s="124"/>
    </row>
    <row r="18" spans="1:23" ht="15" customHeight="1" x14ac:dyDescent="0.2">
      <c r="A18" s="120" t="s">
        <v>170</v>
      </c>
      <c r="B18" s="106" t="s">
        <v>171</v>
      </c>
      <c r="C18" s="122">
        <v>25722</v>
      </c>
      <c r="D18" s="112"/>
      <c r="E18" s="133" t="s">
        <v>172</v>
      </c>
      <c r="F18" s="134"/>
      <c r="G18" s="135"/>
      <c r="H18" s="132"/>
      <c r="O18" s="123">
        <v>25</v>
      </c>
      <c r="P18" s="123">
        <v>7</v>
      </c>
      <c r="Q18" s="93" t="str">
        <f t="shared" si="1"/>
        <v>F27I</v>
      </c>
      <c r="R18" s="124">
        <f t="shared" si="0"/>
        <v>25722</v>
      </c>
      <c r="T18" s="123"/>
      <c r="U18" s="123"/>
      <c r="W18" s="124"/>
    </row>
    <row r="19" spans="1:23" s="140" customFormat="1" ht="15" customHeight="1" x14ac:dyDescent="0.2">
      <c r="A19" s="120" t="s">
        <v>173</v>
      </c>
      <c r="B19" s="106" t="s">
        <v>174</v>
      </c>
      <c r="C19" s="136"/>
      <c r="D19" s="137"/>
      <c r="E19" s="120" t="s">
        <v>175</v>
      </c>
      <c r="F19" s="106" t="s">
        <v>176</v>
      </c>
      <c r="G19" s="138"/>
      <c r="H19" s="139"/>
      <c r="O19" s="123">
        <v>25</v>
      </c>
      <c r="P19" s="123">
        <v>7</v>
      </c>
      <c r="Q19" s="141" t="str">
        <f t="shared" si="1"/>
        <v>F00G</v>
      </c>
      <c r="R19" s="142">
        <f t="shared" si="0"/>
        <v>0</v>
      </c>
      <c r="S19" s="143"/>
      <c r="T19" s="123">
        <v>25</v>
      </c>
      <c r="U19" s="123">
        <v>42</v>
      </c>
      <c r="V19" s="144" t="str">
        <f>F19</f>
        <v>U09A</v>
      </c>
      <c r="W19" s="142">
        <f>ROUND(G19,0)</f>
        <v>0</v>
      </c>
    </row>
    <row r="20" spans="1:23" s="140" customFormat="1" ht="15" customHeight="1" x14ac:dyDescent="0.2">
      <c r="A20" s="120" t="s">
        <v>177</v>
      </c>
      <c r="B20" s="106" t="s">
        <v>178</v>
      </c>
      <c r="C20" s="136">
        <v>5892</v>
      </c>
      <c r="D20" s="137"/>
      <c r="E20" s="120" t="s">
        <v>179</v>
      </c>
      <c r="F20" s="106" t="s">
        <v>180</v>
      </c>
      <c r="G20" s="145">
        <v>29956</v>
      </c>
      <c r="H20" s="139"/>
      <c r="O20" s="123">
        <v>25</v>
      </c>
      <c r="P20" s="123">
        <v>7</v>
      </c>
      <c r="Q20" s="141" t="str">
        <f t="shared" si="1"/>
        <v>F00H</v>
      </c>
      <c r="R20" s="142">
        <f t="shared" si="0"/>
        <v>5892</v>
      </c>
      <c r="S20" s="143"/>
      <c r="T20" s="123">
        <v>25</v>
      </c>
      <c r="U20" s="123">
        <v>42</v>
      </c>
      <c r="V20" s="144" t="str">
        <f>F20</f>
        <v>U10A</v>
      </c>
      <c r="W20" s="142">
        <f>ROUND(G20,0)</f>
        <v>29956</v>
      </c>
    </row>
    <row r="21" spans="1:23" ht="15" customHeight="1" x14ac:dyDescent="0.2">
      <c r="A21" s="120" t="s">
        <v>181</v>
      </c>
      <c r="B21" s="103" t="s">
        <v>182</v>
      </c>
      <c r="C21" s="122">
        <v>4938</v>
      </c>
      <c r="D21" s="112"/>
      <c r="E21" s="120" t="s">
        <v>183</v>
      </c>
      <c r="F21" s="106" t="s">
        <v>184</v>
      </c>
      <c r="G21" s="146">
        <v>15599</v>
      </c>
      <c r="H21" s="132"/>
      <c r="O21" s="123">
        <v>25</v>
      </c>
      <c r="P21" s="123">
        <v>7</v>
      </c>
      <c r="Q21" s="93" t="str">
        <f t="shared" si="1"/>
        <v>F86H</v>
      </c>
      <c r="R21" s="124">
        <f t="shared" si="0"/>
        <v>4938</v>
      </c>
      <c r="T21" s="123">
        <v>25</v>
      </c>
      <c r="U21" s="123">
        <v>42</v>
      </c>
      <c r="V21" s="125" t="str">
        <f>F21</f>
        <v>U00I</v>
      </c>
      <c r="W21" s="124">
        <f>ROUND(G21,0)</f>
        <v>15599</v>
      </c>
    </row>
    <row r="22" spans="1:23" ht="15" customHeight="1" thickBot="1" x14ac:dyDescent="0.25">
      <c r="A22" s="129" t="s">
        <v>185</v>
      </c>
      <c r="B22" s="130"/>
      <c r="C22" s="131">
        <f>SUM(C7:C17)-SUM(C18:C21)</f>
        <v>125634</v>
      </c>
      <c r="D22" s="112"/>
      <c r="E22" s="147" t="s">
        <v>186</v>
      </c>
      <c r="F22" s="148" t="s">
        <v>187</v>
      </c>
      <c r="G22" s="126">
        <v>11400</v>
      </c>
      <c r="H22" s="149"/>
      <c r="O22" s="123"/>
      <c r="P22" s="123"/>
      <c r="R22" s="124"/>
      <c r="T22" s="123">
        <v>25</v>
      </c>
      <c r="U22" s="123">
        <v>42</v>
      </c>
      <c r="V22" s="125" t="str">
        <f>F22</f>
        <v>U998</v>
      </c>
      <c r="W22" s="124">
        <f>ROUND(G22,0)</f>
        <v>11400</v>
      </c>
    </row>
    <row r="23" spans="1:23" ht="15" customHeight="1" thickBot="1" x14ac:dyDescent="0.25">
      <c r="A23" s="150" t="s">
        <v>188</v>
      </c>
      <c r="B23" s="151"/>
      <c r="C23" s="152"/>
      <c r="D23" s="112"/>
      <c r="E23" s="129" t="s">
        <v>189</v>
      </c>
      <c r="F23" s="153"/>
      <c r="G23" s="131">
        <f>SUM(G19:G22)</f>
        <v>56955</v>
      </c>
      <c r="H23" s="149"/>
      <c r="O23" s="123"/>
      <c r="P23" s="123"/>
      <c r="T23" s="123" t="s">
        <v>111</v>
      </c>
      <c r="U23" s="123"/>
    </row>
    <row r="24" spans="1:23" ht="15" customHeight="1" thickBot="1" x14ac:dyDescent="0.25">
      <c r="A24" s="120" t="s">
        <v>190</v>
      </c>
      <c r="B24" s="103" t="s">
        <v>191</v>
      </c>
      <c r="C24" s="122"/>
      <c r="D24" s="112"/>
      <c r="E24" s="154" t="s">
        <v>192</v>
      </c>
      <c r="F24" s="155"/>
      <c r="G24" s="156">
        <f>G17+G23</f>
        <v>164607.20000000001</v>
      </c>
      <c r="H24" s="149"/>
      <c r="O24" s="123">
        <v>25</v>
      </c>
      <c r="P24" s="123">
        <v>9</v>
      </c>
      <c r="Q24" s="93" t="str">
        <f t="shared" ref="Q24:Q40" si="4">B24</f>
        <v>F50H</v>
      </c>
      <c r="R24" s="124">
        <f t="shared" ref="R24:R40" si="5">ROUND(C24,0)</f>
        <v>0</v>
      </c>
      <c r="T24" s="123"/>
      <c r="U24" s="123"/>
    </row>
    <row r="25" spans="1:23" ht="15" customHeight="1" x14ac:dyDescent="0.2">
      <c r="A25" s="157" t="s">
        <v>193</v>
      </c>
      <c r="B25" s="103" t="s">
        <v>194</v>
      </c>
      <c r="C25" s="122"/>
      <c r="D25" s="112"/>
      <c r="E25" s="158"/>
      <c r="F25" s="159"/>
      <c r="G25" s="160"/>
      <c r="H25" s="149"/>
      <c r="O25" s="123">
        <v>25</v>
      </c>
      <c r="P25" s="123">
        <v>9</v>
      </c>
      <c r="Q25" s="93" t="str">
        <f t="shared" si="4"/>
        <v>F51H</v>
      </c>
      <c r="R25" s="124">
        <f t="shared" si="5"/>
        <v>0</v>
      </c>
      <c r="T25" s="123"/>
      <c r="U25" s="123"/>
      <c r="W25" s="124"/>
    </row>
    <row r="26" spans="1:23" s="140" customFormat="1" ht="15" customHeight="1" x14ac:dyDescent="0.2">
      <c r="A26" s="157" t="s">
        <v>195</v>
      </c>
      <c r="B26" s="106" t="s">
        <v>196</v>
      </c>
      <c r="C26" s="136"/>
      <c r="D26" s="137"/>
      <c r="E26" s="158"/>
      <c r="F26" s="159"/>
      <c r="G26" s="161"/>
      <c r="H26" s="149"/>
      <c r="O26" s="123">
        <v>25</v>
      </c>
      <c r="P26" s="123">
        <v>9</v>
      </c>
      <c r="Q26" s="93" t="str">
        <f t="shared" si="4"/>
        <v>F00N</v>
      </c>
      <c r="R26" s="124">
        <f t="shared" si="5"/>
        <v>0</v>
      </c>
      <c r="S26" s="143"/>
      <c r="T26" s="123"/>
      <c r="U26" s="123"/>
      <c r="V26" s="141"/>
      <c r="W26" s="142"/>
    </row>
    <row r="27" spans="1:23" ht="15" customHeight="1" x14ac:dyDescent="0.2">
      <c r="A27" s="120" t="s">
        <v>197</v>
      </c>
      <c r="B27" s="103" t="s">
        <v>198</v>
      </c>
      <c r="C27" s="122"/>
      <c r="D27" s="112"/>
      <c r="E27" s="158"/>
      <c r="F27" s="159"/>
      <c r="G27" s="160"/>
      <c r="H27" s="149"/>
      <c r="O27" s="123">
        <v>25</v>
      </c>
      <c r="P27" s="123">
        <v>9</v>
      </c>
      <c r="Q27" s="93" t="str">
        <f t="shared" si="4"/>
        <v>F928</v>
      </c>
      <c r="R27" s="124">
        <f t="shared" si="5"/>
        <v>0</v>
      </c>
      <c r="T27" s="123"/>
      <c r="U27" s="123"/>
      <c r="W27" s="124"/>
    </row>
    <row r="28" spans="1:23" ht="15" customHeight="1" x14ac:dyDescent="0.2">
      <c r="A28" s="120" t="s">
        <v>199</v>
      </c>
      <c r="B28" s="103" t="s">
        <v>200</v>
      </c>
      <c r="C28" s="122">
        <v>1389</v>
      </c>
      <c r="D28" s="112"/>
      <c r="E28" s="158"/>
      <c r="F28" s="159"/>
      <c r="G28" s="160"/>
      <c r="H28" s="149"/>
      <c r="O28" s="123">
        <v>25</v>
      </c>
      <c r="P28" s="123">
        <v>9</v>
      </c>
      <c r="Q28" s="93" t="str">
        <f t="shared" si="4"/>
        <v>F929</v>
      </c>
      <c r="R28" s="124">
        <f t="shared" si="5"/>
        <v>1389</v>
      </c>
      <c r="T28" s="123"/>
      <c r="U28" s="123"/>
      <c r="W28" s="124"/>
    </row>
    <row r="29" spans="1:23" ht="15" customHeight="1" x14ac:dyDescent="0.2">
      <c r="A29" s="120" t="s">
        <v>201</v>
      </c>
      <c r="B29" s="103" t="s">
        <v>202</v>
      </c>
      <c r="C29" s="122">
        <v>15300</v>
      </c>
      <c r="D29" s="112"/>
      <c r="E29" s="158"/>
      <c r="F29" s="159"/>
      <c r="G29" s="160"/>
      <c r="H29" s="149"/>
      <c r="O29" s="123">
        <v>25</v>
      </c>
      <c r="P29" s="123">
        <v>9</v>
      </c>
      <c r="Q29" s="93" t="str">
        <f t="shared" si="4"/>
        <v>F926</v>
      </c>
      <c r="R29" s="124">
        <f t="shared" si="5"/>
        <v>15300</v>
      </c>
      <c r="T29" s="123"/>
      <c r="U29" s="123"/>
      <c r="W29" s="124"/>
    </row>
    <row r="30" spans="1:23" ht="15" customHeight="1" x14ac:dyDescent="0.2">
      <c r="A30" s="157" t="s">
        <v>203</v>
      </c>
      <c r="B30" s="103" t="s">
        <v>204</v>
      </c>
      <c r="C30" s="122"/>
      <c r="D30" s="112"/>
      <c r="E30" s="158"/>
      <c r="F30" s="159"/>
      <c r="G30" s="160"/>
      <c r="H30" s="149"/>
      <c r="O30" s="123">
        <v>25</v>
      </c>
      <c r="P30" s="123">
        <v>9</v>
      </c>
      <c r="Q30" s="93" t="str">
        <f t="shared" si="4"/>
        <v>F88H</v>
      </c>
      <c r="R30" s="124">
        <f t="shared" si="5"/>
        <v>0</v>
      </c>
      <c r="T30" s="123"/>
      <c r="U30" s="123"/>
      <c r="W30" s="124"/>
    </row>
    <row r="31" spans="1:23" ht="15" customHeight="1" x14ac:dyDescent="0.2">
      <c r="A31" s="162" t="s">
        <v>205</v>
      </c>
      <c r="B31" s="103" t="s">
        <v>206</v>
      </c>
      <c r="C31" s="122"/>
      <c r="D31" s="112"/>
      <c r="E31" s="158"/>
      <c r="F31" s="159"/>
      <c r="G31" s="160"/>
      <c r="H31" s="149"/>
      <c r="O31" s="123">
        <v>25</v>
      </c>
      <c r="P31" s="123">
        <v>9</v>
      </c>
      <c r="Q31" s="93" t="str">
        <f t="shared" si="4"/>
        <v>F931</v>
      </c>
      <c r="R31" s="124">
        <f t="shared" si="5"/>
        <v>0</v>
      </c>
      <c r="T31" s="123"/>
      <c r="U31" s="123"/>
      <c r="W31" s="124"/>
    </row>
    <row r="32" spans="1:23" ht="15" customHeight="1" x14ac:dyDescent="0.2">
      <c r="A32" s="163" t="s">
        <v>207</v>
      </c>
      <c r="B32" s="106" t="s">
        <v>208</v>
      </c>
      <c r="C32" s="122">
        <v>15911</v>
      </c>
      <c r="D32" s="112"/>
      <c r="E32" s="158"/>
      <c r="F32" s="159"/>
      <c r="G32" s="160"/>
      <c r="H32" s="149"/>
      <c r="O32" s="123">
        <v>25</v>
      </c>
      <c r="P32" s="123">
        <v>9</v>
      </c>
      <c r="Q32" s="93" t="str">
        <f t="shared" si="4"/>
        <v>F925</v>
      </c>
      <c r="R32" s="124">
        <f t="shared" si="5"/>
        <v>15911</v>
      </c>
      <c r="T32" s="123"/>
      <c r="U32" s="123"/>
      <c r="W32" s="124"/>
    </row>
    <row r="33" spans="1:23" ht="15" customHeight="1" x14ac:dyDescent="0.2">
      <c r="A33" s="120" t="s">
        <v>209</v>
      </c>
      <c r="B33" s="106" t="s">
        <v>210</v>
      </c>
      <c r="C33" s="122">
        <v>8192</v>
      </c>
      <c r="D33" s="112"/>
      <c r="E33" s="158"/>
      <c r="F33" s="159"/>
      <c r="G33" s="160"/>
      <c r="H33" s="149"/>
      <c r="O33" s="123">
        <v>25</v>
      </c>
      <c r="P33" s="123">
        <v>9</v>
      </c>
      <c r="Q33" s="93" t="str">
        <f t="shared" si="4"/>
        <v>F932</v>
      </c>
      <c r="R33" s="124">
        <f t="shared" si="5"/>
        <v>8192</v>
      </c>
      <c r="T33" s="123"/>
      <c r="U33" s="123"/>
      <c r="W33" s="124"/>
    </row>
    <row r="34" spans="1:23" ht="15" customHeight="1" x14ac:dyDescent="0.2">
      <c r="A34" s="120" t="s">
        <v>211</v>
      </c>
      <c r="B34" s="106" t="s">
        <v>212</v>
      </c>
      <c r="C34" s="122"/>
      <c r="D34" s="112"/>
      <c r="E34" s="158"/>
      <c r="F34" s="159"/>
      <c r="G34" s="160"/>
      <c r="H34" s="149"/>
      <c r="O34" s="123">
        <v>25</v>
      </c>
      <c r="P34" s="123">
        <v>9</v>
      </c>
      <c r="Q34" s="93" t="str">
        <f t="shared" si="4"/>
        <v>F933</v>
      </c>
      <c r="R34" s="124">
        <f t="shared" si="5"/>
        <v>0</v>
      </c>
      <c r="T34" s="123"/>
      <c r="U34" s="123"/>
      <c r="W34" s="124"/>
    </row>
    <row r="35" spans="1:23" ht="15" customHeight="1" x14ac:dyDescent="0.2">
      <c r="A35" s="120" t="s">
        <v>213</v>
      </c>
      <c r="B35" s="106" t="s">
        <v>214</v>
      </c>
      <c r="C35" s="122"/>
      <c r="D35" s="112"/>
      <c r="E35" s="158"/>
      <c r="F35" s="159"/>
      <c r="G35" s="160"/>
      <c r="H35" s="149"/>
      <c r="O35" s="123">
        <v>25</v>
      </c>
      <c r="P35" s="123">
        <v>9</v>
      </c>
      <c r="Q35" s="93" t="str">
        <f t="shared" si="4"/>
        <v>F96H</v>
      </c>
      <c r="R35" s="124">
        <f t="shared" si="5"/>
        <v>0</v>
      </c>
      <c r="T35" s="123"/>
      <c r="U35" s="123"/>
      <c r="W35" s="124"/>
    </row>
    <row r="36" spans="1:23" ht="15" customHeight="1" x14ac:dyDescent="0.2">
      <c r="A36" s="120" t="s">
        <v>215</v>
      </c>
      <c r="B36" s="106" t="s">
        <v>216</v>
      </c>
      <c r="C36" s="122"/>
      <c r="D36" s="112"/>
      <c r="E36" s="158"/>
      <c r="F36" s="159"/>
      <c r="G36" s="160"/>
      <c r="H36" s="149"/>
      <c r="O36" s="123">
        <v>25</v>
      </c>
      <c r="P36" s="123">
        <v>9</v>
      </c>
      <c r="Q36" s="93" t="str">
        <f t="shared" si="4"/>
        <v>F995</v>
      </c>
      <c r="R36" s="124">
        <f t="shared" si="5"/>
        <v>0</v>
      </c>
      <c r="T36" s="123"/>
      <c r="U36" s="123"/>
      <c r="W36" s="124"/>
    </row>
    <row r="37" spans="1:23" ht="15" customHeight="1" x14ac:dyDescent="0.2">
      <c r="A37" s="120" t="s">
        <v>217</v>
      </c>
      <c r="B37" s="106" t="s">
        <v>218</v>
      </c>
      <c r="C37" s="122"/>
      <c r="D37" s="112"/>
      <c r="E37" s="158"/>
      <c r="F37" s="159"/>
      <c r="G37" s="160"/>
      <c r="H37" s="149"/>
      <c r="O37" s="123">
        <v>25</v>
      </c>
      <c r="P37" s="123">
        <v>9</v>
      </c>
      <c r="Q37" s="93" t="str">
        <f t="shared" si="4"/>
        <v>F999</v>
      </c>
      <c r="R37" s="124">
        <f t="shared" si="5"/>
        <v>0</v>
      </c>
      <c r="T37" s="123"/>
      <c r="U37" s="123"/>
      <c r="W37" s="124"/>
    </row>
    <row r="38" spans="1:23" ht="15" customHeight="1" x14ac:dyDescent="0.2">
      <c r="A38" s="120" t="s">
        <v>219</v>
      </c>
      <c r="B38" s="106" t="s">
        <v>220</v>
      </c>
      <c r="C38" s="164"/>
      <c r="D38" s="112"/>
      <c r="E38" s="158"/>
      <c r="F38" s="159"/>
      <c r="G38" s="160"/>
      <c r="H38" s="149"/>
      <c r="O38" s="123">
        <v>25</v>
      </c>
      <c r="P38" s="123">
        <v>9</v>
      </c>
      <c r="Q38" s="93" t="str">
        <f t="shared" si="4"/>
        <v>F00I</v>
      </c>
      <c r="R38" s="124">
        <f t="shared" si="5"/>
        <v>0</v>
      </c>
      <c r="T38" s="123"/>
      <c r="U38" s="123"/>
      <c r="W38" s="124"/>
    </row>
    <row r="39" spans="1:23" ht="15" customHeight="1" x14ac:dyDescent="0.2">
      <c r="A39" s="120" t="s">
        <v>221</v>
      </c>
      <c r="B39" s="106" t="s">
        <v>222</v>
      </c>
      <c r="C39" s="164">
        <v>1080</v>
      </c>
      <c r="D39" s="112"/>
      <c r="E39" s="158"/>
      <c r="F39" s="159"/>
      <c r="G39" s="160"/>
      <c r="H39" s="149"/>
      <c r="O39" s="123">
        <v>25</v>
      </c>
      <c r="P39" s="123">
        <v>9</v>
      </c>
      <c r="Q39" s="93" t="str">
        <f t="shared" si="4"/>
        <v>F00L</v>
      </c>
      <c r="R39" s="124">
        <f t="shared" si="5"/>
        <v>1080</v>
      </c>
      <c r="T39" s="123"/>
      <c r="U39" s="123"/>
      <c r="W39" s="124"/>
    </row>
    <row r="40" spans="1:23" ht="15" customHeight="1" x14ac:dyDescent="0.2">
      <c r="A40" s="120" t="s">
        <v>223</v>
      </c>
      <c r="B40" s="106" t="s">
        <v>224</v>
      </c>
      <c r="C40" s="122"/>
      <c r="D40" s="112"/>
      <c r="E40" s="158"/>
      <c r="F40" s="159"/>
      <c r="G40" s="160"/>
      <c r="H40" s="149"/>
      <c r="O40" s="123">
        <v>25</v>
      </c>
      <c r="P40" s="123">
        <v>9</v>
      </c>
      <c r="Q40" s="93" t="str">
        <f t="shared" si="4"/>
        <v>F91H</v>
      </c>
      <c r="R40" s="124">
        <f t="shared" si="5"/>
        <v>0</v>
      </c>
      <c r="T40" s="123"/>
      <c r="U40" s="123"/>
      <c r="W40" s="124"/>
    </row>
    <row r="41" spans="1:23" ht="15" customHeight="1" thickBot="1" x14ac:dyDescent="0.25">
      <c r="A41" s="129" t="s">
        <v>225</v>
      </c>
      <c r="B41" s="130"/>
      <c r="C41" s="131">
        <f>SUM(C24:C37)-SUM(C38:C40)</f>
        <v>39712</v>
      </c>
      <c r="D41" s="112"/>
      <c r="E41" s="158"/>
      <c r="F41" s="159"/>
      <c r="G41" s="160"/>
      <c r="H41" s="149"/>
      <c r="O41" s="123" t="s">
        <v>111</v>
      </c>
      <c r="P41" s="123"/>
      <c r="R41" s="124"/>
      <c r="T41" s="123"/>
      <c r="U41" s="123"/>
      <c r="W41" s="124"/>
    </row>
    <row r="42" spans="1:23" ht="15" customHeight="1" thickBot="1" x14ac:dyDescent="0.25">
      <c r="A42" s="154" t="s">
        <v>192</v>
      </c>
      <c r="B42" s="165"/>
      <c r="C42" s="166">
        <f>C22+C41</f>
        <v>165346</v>
      </c>
      <c r="D42" s="112"/>
      <c r="G42" s="167"/>
      <c r="H42" s="149"/>
      <c r="P42" s="123"/>
      <c r="R42" s="124"/>
      <c r="T42" s="123"/>
      <c r="U42" s="123"/>
      <c r="W42" s="124"/>
    </row>
    <row r="43" spans="1:23" ht="30" customHeight="1" thickBot="1" x14ac:dyDescent="0.2">
      <c r="A43" s="168" t="s">
        <v>226</v>
      </c>
      <c r="B43" s="169"/>
      <c r="C43" s="170">
        <f>C42</f>
        <v>165346</v>
      </c>
      <c r="D43" s="171"/>
      <c r="E43" s="168" t="s">
        <v>226</v>
      </c>
      <c r="F43" s="172"/>
      <c r="G43" s="170">
        <f>G24</f>
        <v>164607.20000000001</v>
      </c>
      <c r="H43" s="149"/>
      <c r="O43" s="123"/>
      <c r="P43" s="123"/>
      <c r="T43" s="123"/>
      <c r="U43" s="123"/>
    </row>
    <row r="44" spans="1:23" ht="15" customHeight="1" x14ac:dyDescent="0.15">
      <c r="D44" s="174"/>
      <c r="E44" s="175"/>
      <c r="H44" s="149"/>
      <c r="P44" s="123"/>
      <c r="T44" s="123"/>
      <c r="U44" s="123"/>
    </row>
    <row r="45" spans="1:23" ht="24.95" customHeight="1" x14ac:dyDescent="0.15">
      <c r="A45" s="176" t="s">
        <v>227</v>
      </c>
      <c r="D45" s="174"/>
      <c r="H45" s="149"/>
      <c r="O45" s="123"/>
      <c r="P45" s="123"/>
      <c r="T45" s="123"/>
      <c r="U45" s="123"/>
    </row>
    <row r="46" spans="1:23" ht="24" customHeight="1" x14ac:dyDescent="0.15">
      <c r="A46" s="176" t="s">
        <v>228</v>
      </c>
      <c r="D46" s="174"/>
      <c r="H46" s="149"/>
    </row>
  </sheetData>
  <sheetProtection password="EA98" sheet="1" selectLockedCells="1"/>
  <mergeCells count="2">
    <mergeCell ref="H4:H9"/>
    <mergeCell ref="H11:H16"/>
  </mergeCells>
  <dataValidations count="2">
    <dataValidation type="whole" allowBlank="1" showInputMessage="1" showErrorMessage="1" errorTitle="ERRORE NEL DATO IMMESSO" error="INSERIRE SOLO NUMERI INTERI"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77:C65578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13:C131114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49:C196650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85:C262186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21:C327722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57:C393258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793:C458794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29:C524330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65:C589866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01:C655402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37:C720938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73:C786474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09:C852010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45:C917546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81:C983082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G23:G41 JC23:JC41 SY23:SY41 ACU23:ACU41 AMQ23:AMQ41 AWM23:AWM41 BGI23:BGI41 BQE23:BQE41 CAA23:CAA41 CJW23:CJW41 CTS23:CTS41 DDO23:DDO41 DNK23:DNK41 DXG23:DXG41 EHC23:EHC41 EQY23:EQY41 FAU23:FAU41 FKQ23:FKQ41 FUM23:FUM41 GEI23:GEI41 GOE23:GOE41 GYA23:GYA41 HHW23:HHW41 HRS23:HRS41 IBO23:IBO41 ILK23:ILK41 IVG23:IVG41 JFC23:JFC41 JOY23:JOY41 JYU23:JYU41 KIQ23:KIQ41 KSM23:KSM41 LCI23:LCI41 LME23:LME41 LWA23:LWA41 MFW23:MFW41 MPS23:MPS41 MZO23:MZO41 NJK23:NJK41 NTG23:NTG41 ODC23:ODC41 OMY23:OMY41 OWU23:OWU41 PGQ23:PGQ41 PQM23:PQM41 QAI23:QAI41 QKE23:QKE41 QUA23:QUA41 RDW23:RDW41 RNS23:RNS41 RXO23:RXO41 SHK23:SHK41 SRG23:SRG41 TBC23:TBC41 TKY23:TKY41 TUU23:TUU41 UEQ23:UEQ41 UOM23:UOM41 UYI23:UYI41 VIE23:VIE41 VSA23:VSA41 WBW23:WBW41 WLS23:WLS41 WVO23:WVO41 G65559:G65577 JC65559:JC65577 SY65559:SY65577 ACU65559:ACU65577 AMQ65559:AMQ65577 AWM65559:AWM65577 BGI65559:BGI65577 BQE65559:BQE65577 CAA65559:CAA65577 CJW65559:CJW65577 CTS65559:CTS65577 DDO65559:DDO65577 DNK65559:DNK65577 DXG65559:DXG65577 EHC65559:EHC65577 EQY65559:EQY65577 FAU65559:FAU65577 FKQ65559:FKQ65577 FUM65559:FUM65577 GEI65559:GEI65577 GOE65559:GOE65577 GYA65559:GYA65577 HHW65559:HHW65577 HRS65559:HRS65577 IBO65559:IBO65577 ILK65559:ILK65577 IVG65559:IVG65577 JFC65559:JFC65577 JOY65559:JOY65577 JYU65559:JYU65577 KIQ65559:KIQ65577 KSM65559:KSM65577 LCI65559:LCI65577 LME65559:LME65577 LWA65559:LWA65577 MFW65559:MFW65577 MPS65559:MPS65577 MZO65559:MZO65577 NJK65559:NJK65577 NTG65559:NTG65577 ODC65559:ODC65577 OMY65559:OMY65577 OWU65559:OWU65577 PGQ65559:PGQ65577 PQM65559:PQM65577 QAI65559:QAI65577 QKE65559:QKE65577 QUA65559:QUA65577 RDW65559:RDW65577 RNS65559:RNS65577 RXO65559:RXO65577 SHK65559:SHK65577 SRG65559:SRG65577 TBC65559:TBC65577 TKY65559:TKY65577 TUU65559:TUU65577 UEQ65559:UEQ65577 UOM65559:UOM65577 UYI65559:UYI65577 VIE65559:VIE65577 VSA65559:VSA65577 WBW65559:WBW65577 WLS65559:WLS65577 WVO65559:WVO65577 G131095:G131113 JC131095:JC131113 SY131095:SY131113 ACU131095:ACU131113 AMQ131095:AMQ131113 AWM131095:AWM131113 BGI131095:BGI131113 BQE131095:BQE131113 CAA131095:CAA131113 CJW131095:CJW131113 CTS131095:CTS131113 DDO131095:DDO131113 DNK131095:DNK131113 DXG131095:DXG131113 EHC131095:EHC131113 EQY131095:EQY131113 FAU131095:FAU131113 FKQ131095:FKQ131113 FUM131095:FUM131113 GEI131095:GEI131113 GOE131095:GOE131113 GYA131095:GYA131113 HHW131095:HHW131113 HRS131095:HRS131113 IBO131095:IBO131113 ILK131095:ILK131113 IVG131095:IVG131113 JFC131095:JFC131113 JOY131095:JOY131113 JYU131095:JYU131113 KIQ131095:KIQ131113 KSM131095:KSM131113 LCI131095:LCI131113 LME131095:LME131113 LWA131095:LWA131113 MFW131095:MFW131113 MPS131095:MPS131113 MZO131095:MZO131113 NJK131095:NJK131113 NTG131095:NTG131113 ODC131095:ODC131113 OMY131095:OMY131113 OWU131095:OWU131113 PGQ131095:PGQ131113 PQM131095:PQM131113 QAI131095:QAI131113 QKE131095:QKE131113 QUA131095:QUA131113 RDW131095:RDW131113 RNS131095:RNS131113 RXO131095:RXO131113 SHK131095:SHK131113 SRG131095:SRG131113 TBC131095:TBC131113 TKY131095:TKY131113 TUU131095:TUU131113 UEQ131095:UEQ131113 UOM131095:UOM131113 UYI131095:UYI131113 VIE131095:VIE131113 VSA131095:VSA131113 WBW131095:WBW131113 WLS131095:WLS131113 WVO131095:WVO131113 G196631:G196649 JC196631:JC196649 SY196631:SY196649 ACU196631:ACU196649 AMQ196631:AMQ196649 AWM196631:AWM196649 BGI196631:BGI196649 BQE196631:BQE196649 CAA196631:CAA196649 CJW196631:CJW196649 CTS196631:CTS196649 DDO196631:DDO196649 DNK196631:DNK196649 DXG196631:DXG196649 EHC196631:EHC196649 EQY196631:EQY196649 FAU196631:FAU196649 FKQ196631:FKQ196649 FUM196631:FUM196649 GEI196631:GEI196649 GOE196631:GOE196649 GYA196631:GYA196649 HHW196631:HHW196649 HRS196631:HRS196649 IBO196631:IBO196649 ILK196631:ILK196649 IVG196631:IVG196649 JFC196631:JFC196649 JOY196631:JOY196649 JYU196631:JYU196649 KIQ196631:KIQ196649 KSM196631:KSM196649 LCI196631:LCI196649 LME196631:LME196649 LWA196631:LWA196649 MFW196631:MFW196649 MPS196631:MPS196649 MZO196631:MZO196649 NJK196631:NJK196649 NTG196631:NTG196649 ODC196631:ODC196649 OMY196631:OMY196649 OWU196631:OWU196649 PGQ196631:PGQ196649 PQM196631:PQM196649 QAI196631:QAI196649 QKE196631:QKE196649 QUA196631:QUA196649 RDW196631:RDW196649 RNS196631:RNS196649 RXO196631:RXO196649 SHK196631:SHK196649 SRG196631:SRG196649 TBC196631:TBC196649 TKY196631:TKY196649 TUU196631:TUU196649 UEQ196631:UEQ196649 UOM196631:UOM196649 UYI196631:UYI196649 VIE196631:VIE196649 VSA196631:VSA196649 WBW196631:WBW196649 WLS196631:WLS196649 WVO196631:WVO196649 G262167:G262185 JC262167:JC262185 SY262167:SY262185 ACU262167:ACU262185 AMQ262167:AMQ262185 AWM262167:AWM262185 BGI262167:BGI262185 BQE262167:BQE262185 CAA262167:CAA262185 CJW262167:CJW262185 CTS262167:CTS262185 DDO262167:DDO262185 DNK262167:DNK262185 DXG262167:DXG262185 EHC262167:EHC262185 EQY262167:EQY262185 FAU262167:FAU262185 FKQ262167:FKQ262185 FUM262167:FUM262185 GEI262167:GEI262185 GOE262167:GOE262185 GYA262167:GYA262185 HHW262167:HHW262185 HRS262167:HRS262185 IBO262167:IBO262185 ILK262167:ILK262185 IVG262167:IVG262185 JFC262167:JFC262185 JOY262167:JOY262185 JYU262167:JYU262185 KIQ262167:KIQ262185 KSM262167:KSM262185 LCI262167:LCI262185 LME262167:LME262185 LWA262167:LWA262185 MFW262167:MFW262185 MPS262167:MPS262185 MZO262167:MZO262185 NJK262167:NJK262185 NTG262167:NTG262185 ODC262167:ODC262185 OMY262167:OMY262185 OWU262167:OWU262185 PGQ262167:PGQ262185 PQM262167:PQM262185 QAI262167:QAI262185 QKE262167:QKE262185 QUA262167:QUA262185 RDW262167:RDW262185 RNS262167:RNS262185 RXO262167:RXO262185 SHK262167:SHK262185 SRG262167:SRG262185 TBC262167:TBC262185 TKY262167:TKY262185 TUU262167:TUU262185 UEQ262167:UEQ262185 UOM262167:UOM262185 UYI262167:UYI262185 VIE262167:VIE262185 VSA262167:VSA262185 WBW262167:WBW262185 WLS262167:WLS262185 WVO262167:WVO262185 G327703:G327721 JC327703:JC327721 SY327703:SY327721 ACU327703:ACU327721 AMQ327703:AMQ327721 AWM327703:AWM327721 BGI327703:BGI327721 BQE327703:BQE327721 CAA327703:CAA327721 CJW327703:CJW327721 CTS327703:CTS327721 DDO327703:DDO327721 DNK327703:DNK327721 DXG327703:DXG327721 EHC327703:EHC327721 EQY327703:EQY327721 FAU327703:FAU327721 FKQ327703:FKQ327721 FUM327703:FUM327721 GEI327703:GEI327721 GOE327703:GOE327721 GYA327703:GYA327721 HHW327703:HHW327721 HRS327703:HRS327721 IBO327703:IBO327721 ILK327703:ILK327721 IVG327703:IVG327721 JFC327703:JFC327721 JOY327703:JOY327721 JYU327703:JYU327721 KIQ327703:KIQ327721 KSM327703:KSM327721 LCI327703:LCI327721 LME327703:LME327721 LWA327703:LWA327721 MFW327703:MFW327721 MPS327703:MPS327721 MZO327703:MZO327721 NJK327703:NJK327721 NTG327703:NTG327721 ODC327703:ODC327721 OMY327703:OMY327721 OWU327703:OWU327721 PGQ327703:PGQ327721 PQM327703:PQM327721 QAI327703:QAI327721 QKE327703:QKE327721 QUA327703:QUA327721 RDW327703:RDW327721 RNS327703:RNS327721 RXO327703:RXO327721 SHK327703:SHK327721 SRG327703:SRG327721 TBC327703:TBC327721 TKY327703:TKY327721 TUU327703:TUU327721 UEQ327703:UEQ327721 UOM327703:UOM327721 UYI327703:UYI327721 VIE327703:VIE327721 VSA327703:VSA327721 WBW327703:WBW327721 WLS327703:WLS327721 WVO327703:WVO327721 G393239:G393257 JC393239:JC393257 SY393239:SY393257 ACU393239:ACU393257 AMQ393239:AMQ393257 AWM393239:AWM393257 BGI393239:BGI393257 BQE393239:BQE393257 CAA393239:CAA393257 CJW393239:CJW393257 CTS393239:CTS393257 DDO393239:DDO393257 DNK393239:DNK393257 DXG393239:DXG393257 EHC393239:EHC393257 EQY393239:EQY393257 FAU393239:FAU393257 FKQ393239:FKQ393257 FUM393239:FUM393257 GEI393239:GEI393257 GOE393239:GOE393257 GYA393239:GYA393257 HHW393239:HHW393257 HRS393239:HRS393257 IBO393239:IBO393257 ILK393239:ILK393257 IVG393239:IVG393257 JFC393239:JFC393257 JOY393239:JOY393257 JYU393239:JYU393257 KIQ393239:KIQ393257 KSM393239:KSM393257 LCI393239:LCI393257 LME393239:LME393257 LWA393239:LWA393257 MFW393239:MFW393257 MPS393239:MPS393257 MZO393239:MZO393257 NJK393239:NJK393257 NTG393239:NTG393257 ODC393239:ODC393257 OMY393239:OMY393257 OWU393239:OWU393257 PGQ393239:PGQ393257 PQM393239:PQM393257 QAI393239:QAI393257 QKE393239:QKE393257 QUA393239:QUA393257 RDW393239:RDW393257 RNS393239:RNS393257 RXO393239:RXO393257 SHK393239:SHK393257 SRG393239:SRG393257 TBC393239:TBC393257 TKY393239:TKY393257 TUU393239:TUU393257 UEQ393239:UEQ393257 UOM393239:UOM393257 UYI393239:UYI393257 VIE393239:VIE393257 VSA393239:VSA393257 WBW393239:WBW393257 WLS393239:WLS393257 WVO393239:WVO393257 G458775:G458793 JC458775:JC458793 SY458775:SY458793 ACU458775:ACU458793 AMQ458775:AMQ458793 AWM458775:AWM458793 BGI458775:BGI458793 BQE458775:BQE458793 CAA458775:CAA458793 CJW458775:CJW458793 CTS458775:CTS458793 DDO458775:DDO458793 DNK458775:DNK458793 DXG458775:DXG458793 EHC458775:EHC458793 EQY458775:EQY458793 FAU458775:FAU458793 FKQ458775:FKQ458793 FUM458775:FUM458793 GEI458775:GEI458793 GOE458775:GOE458793 GYA458775:GYA458793 HHW458775:HHW458793 HRS458775:HRS458793 IBO458775:IBO458793 ILK458775:ILK458793 IVG458775:IVG458793 JFC458775:JFC458793 JOY458775:JOY458793 JYU458775:JYU458793 KIQ458775:KIQ458793 KSM458775:KSM458793 LCI458775:LCI458793 LME458775:LME458793 LWA458775:LWA458793 MFW458775:MFW458793 MPS458775:MPS458793 MZO458775:MZO458793 NJK458775:NJK458793 NTG458775:NTG458793 ODC458775:ODC458793 OMY458775:OMY458793 OWU458775:OWU458793 PGQ458775:PGQ458793 PQM458775:PQM458793 QAI458775:QAI458793 QKE458775:QKE458793 QUA458775:QUA458793 RDW458775:RDW458793 RNS458775:RNS458793 RXO458775:RXO458793 SHK458775:SHK458793 SRG458775:SRG458793 TBC458775:TBC458793 TKY458775:TKY458793 TUU458775:TUU458793 UEQ458775:UEQ458793 UOM458775:UOM458793 UYI458775:UYI458793 VIE458775:VIE458793 VSA458775:VSA458793 WBW458775:WBW458793 WLS458775:WLS458793 WVO458775:WVO458793 G524311:G524329 JC524311:JC524329 SY524311:SY524329 ACU524311:ACU524329 AMQ524311:AMQ524329 AWM524311:AWM524329 BGI524311:BGI524329 BQE524311:BQE524329 CAA524311:CAA524329 CJW524311:CJW524329 CTS524311:CTS524329 DDO524311:DDO524329 DNK524311:DNK524329 DXG524311:DXG524329 EHC524311:EHC524329 EQY524311:EQY524329 FAU524311:FAU524329 FKQ524311:FKQ524329 FUM524311:FUM524329 GEI524311:GEI524329 GOE524311:GOE524329 GYA524311:GYA524329 HHW524311:HHW524329 HRS524311:HRS524329 IBO524311:IBO524329 ILK524311:ILK524329 IVG524311:IVG524329 JFC524311:JFC524329 JOY524311:JOY524329 JYU524311:JYU524329 KIQ524311:KIQ524329 KSM524311:KSM524329 LCI524311:LCI524329 LME524311:LME524329 LWA524311:LWA524329 MFW524311:MFW524329 MPS524311:MPS524329 MZO524311:MZO524329 NJK524311:NJK524329 NTG524311:NTG524329 ODC524311:ODC524329 OMY524311:OMY524329 OWU524311:OWU524329 PGQ524311:PGQ524329 PQM524311:PQM524329 QAI524311:QAI524329 QKE524311:QKE524329 QUA524311:QUA524329 RDW524311:RDW524329 RNS524311:RNS524329 RXO524311:RXO524329 SHK524311:SHK524329 SRG524311:SRG524329 TBC524311:TBC524329 TKY524311:TKY524329 TUU524311:TUU524329 UEQ524311:UEQ524329 UOM524311:UOM524329 UYI524311:UYI524329 VIE524311:VIE524329 VSA524311:VSA524329 WBW524311:WBW524329 WLS524311:WLS524329 WVO524311:WVO524329 G589847:G589865 JC589847:JC589865 SY589847:SY589865 ACU589847:ACU589865 AMQ589847:AMQ589865 AWM589847:AWM589865 BGI589847:BGI589865 BQE589847:BQE589865 CAA589847:CAA589865 CJW589847:CJW589865 CTS589847:CTS589865 DDO589847:DDO589865 DNK589847:DNK589865 DXG589847:DXG589865 EHC589847:EHC589865 EQY589847:EQY589865 FAU589847:FAU589865 FKQ589847:FKQ589865 FUM589847:FUM589865 GEI589847:GEI589865 GOE589847:GOE589865 GYA589847:GYA589865 HHW589847:HHW589865 HRS589847:HRS589865 IBO589847:IBO589865 ILK589847:ILK589865 IVG589847:IVG589865 JFC589847:JFC589865 JOY589847:JOY589865 JYU589847:JYU589865 KIQ589847:KIQ589865 KSM589847:KSM589865 LCI589847:LCI589865 LME589847:LME589865 LWA589847:LWA589865 MFW589847:MFW589865 MPS589847:MPS589865 MZO589847:MZO589865 NJK589847:NJK589865 NTG589847:NTG589865 ODC589847:ODC589865 OMY589847:OMY589865 OWU589847:OWU589865 PGQ589847:PGQ589865 PQM589847:PQM589865 QAI589847:QAI589865 QKE589847:QKE589865 QUA589847:QUA589865 RDW589847:RDW589865 RNS589847:RNS589865 RXO589847:RXO589865 SHK589847:SHK589865 SRG589847:SRG589865 TBC589847:TBC589865 TKY589847:TKY589865 TUU589847:TUU589865 UEQ589847:UEQ589865 UOM589847:UOM589865 UYI589847:UYI589865 VIE589847:VIE589865 VSA589847:VSA589865 WBW589847:WBW589865 WLS589847:WLS589865 WVO589847:WVO589865 G655383:G655401 JC655383:JC655401 SY655383:SY655401 ACU655383:ACU655401 AMQ655383:AMQ655401 AWM655383:AWM655401 BGI655383:BGI655401 BQE655383:BQE655401 CAA655383:CAA655401 CJW655383:CJW655401 CTS655383:CTS655401 DDO655383:DDO655401 DNK655383:DNK655401 DXG655383:DXG655401 EHC655383:EHC655401 EQY655383:EQY655401 FAU655383:FAU655401 FKQ655383:FKQ655401 FUM655383:FUM655401 GEI655383:GEI655401 GOE655383:GOE655401 GYA655383:GYA655401 HHW655383:HHW655401 HRS655383:HRS655401 IBO655383:IBO655401 ILK655383:ILK655401 IVG655383:IVG655401 JFC655383:JFC655401 JOY655383:JOY655401 JYU655383:JYU655401 KIQ655383:KIQ655401 KSM655383:KSM655401 LCI655383:LCI655401 LME655383:LME655401 LWA655383:LWA655401 MFW655383:MFW655401 MPS655383:MPS655401 MZO655383:MZO655401 NJK655383:NJK655401 NTG655383:NTG655401 ODC655383:ODC655401 OMY655383:OMY655401 OWU655383:OWU655401 PGQ655383:PGQ655401 PQM655383:PQM655401 QAI655383:QAI655401 QKE655383:QKE655401 QUA655383:QUA655401 RDW655383:RDW655401 RNS655383:RNS655401 RXO655383:RXO655401 SHK655383:SHK655401 SRG655383:SRG655401 TBC655383:TBC655401 TKY655383:TKY655401 TUU655383:TUU655401 UEQ655383:UEQ655401 UOM655383:UOM655401 UYI655383:UYI655401 VIE655383:VIE655401 VSA655383:VSA655401 WBW655383:WBW655401 WLS655383:WLS655401 WVO655383:WVO655401 G720919:G720937 JC720919:JC720937 SY720919:SY720937 ACU720919:ACU720937 AMQ720919:AMQ720937 AWM720919:AWM720937 BGI720919:BGI720937 BQE720919:BQE720937 CAA720919:CAA720937 CJW720919:CJW720937 CTS720919:CTS720937 DDO720919:DDO720937 DNK720919:DNK720937 DXG720919:DXG720937 EHC720919:EHC720937 EQY720919:EQY720937 FAU720919:FAU720937 FKQ720919:FKQ720937 FUM720919:FUM720937 GEI720919:GEI720937 GOE720919:GOE720937 GYA720919:GYA720937 HHW720919:HHW720937 HRS720919:HRS720937 IBO720919:IBO720937 ILK720919:ILK720937 IVG720919:IVG720937 JFC720919:JFC720937 JOY720919:JOY720937 JYU720919:JYU720937 KIQ720919:KIQ720937 KSM720919:KSM720937 LCI720919:LCI720937 LME720919:LME720937 LWA720919:LWA720937 MFW720919:MFW720937 MPS720919:MPS720937 MZO720919:MZO720937 NJK720919:NJK720937 NTG720919:NTG720937 ODC720919:ODC720937 OMY720919:OMY720937 OWU720919:OWU720937 PGQ720919:PGQ720937 PQM720919:PQM720937 QAI720919:QAI720937 QKE720919:QKE720937 QUA720919:QUA720937 RDW720919:RDW720937 RNS720919:RNS720937 RXO720919:RXO720937 SHK720919:SHK720937 SRG720919:SRG720937 TBC720919:TBC720937 TKY720919:TKY720937 TUU720919:TUU720937 UEQ720919:UEQ720937 UOM720919:UOM720937 UYI720919:UYI720937 VIE720919:VIE720937 VSA720919:VSA720937 WBW720919:WBW720937 WLS720919:WLS720937 WVO720919:WVO720937 G786455:G786473 JC786455:JC786473 SY786455:SY786473 ACU786455:ACU786473 AMQ786455:AMQ786473 AWM786455:AWM786473 BGI786455:BGI786473 BQE786455:BQE786473 CAA786455:CAA786473 CJW786455:CJW786473 CTS786455:CTS786473 DDO786455:DDO786473 DNK786455:DNK786473 DXG786455:DXG786473 EHC786455:EHC786473 EQY786455:EQY786473 FAU786455:FAU786473 FKQ786455:FKQ786473 FUM786455:FUM786473 GEI786455:GEI786473 GOE786455:GOE786473 GYA786455:GYA786473 HHW786455:HHW786473 HRS786455:HRS786473 IBO786455:IBO786473 ILK786455:ILK786473 IVG786455:IVG786473 JFC786455:JFC786473 JOY786455:JOY786473 JYU786455:JYU786473 KIQ786455:KIQ786473 KSM786455:KSM786473 LCI786455:LCI786473 LME786455:LME786473 LWA786455:LWA786473 MFW786455:MFW786473 MPS786455:MPS786473 MZO786455:MZO786473 NJK786455:NJK786473 NTG786455:NTG786473 ODC786455:ODC786473 OMY786455:OMY786473 OWU786455:OWU786473 PGQ786455:PGQ786473 PQM786455:PQM786473 QAI786455:QAI786473 QKE786455:QKE786473 QUA786455:QUA786473 RDW786455:RDW786473 RNS786455:RNS786473 RXO786455:RXO786473 SHK786455:SHK786473 SRG786455:SRG786473 TBC786455:TBC786473 TKY786455:TKY786473 TUU786455:TUU786473 UEQ786455:UEQ786473 UOM786455:UOM786473 UYI786455:UYI786473 VIE786455:VIE786473 VSA786455:VSA786473 WBW786455:WBW786473 WLS786455:WLS786473 WVO786455:WVO786473 G851991:G852009 JC851991:JC852009 SY851991:SY852009 ACU851991:ACU852009 AMQ851991:AMQ852009 AWM851991:AWM852009 BGI851991:BGI852009 BQE851991:BQE852009 CAA851991:CAA852009 CJW851991:CJW852009 CTS851991:CTS852009 DDO851991:DDO852009 DNK851991:DNK852009 DXG851991:DXG852009 EHC851991:EHC852009 EQY851991:EQY852009 FAU851991:FAU852009 FKQ851991:FKQ852009 FUM851991:FUM852009 GEI851991:GEI852009 GOE851991:GOE852009 GYA851991:GYA852009 HHW851991:HHW852009 HRS851991:HRS852009 IBO851991:IBO852009 ILK851991:ILK852009 IVG851991:IVG852009 JFC851991:JFC852009 JOY851991:JOY852009 JYU851991:JYU852009 KIQ851991:KIQ852009 KSM851991:KSM852009 LCI851991:LCI852009 LME851991:LME852009 LWA851991:LWA852009 MFW851991:MFW852009 MPS851991:MPS852009 MZO851991:MZO852009 NJK851991:NJK852009 NTG851991:NTG852009 ODC851991:ODC852009 OMY851991:OMY852009 OWU851991:OWU852009 PGQ851991:PGQ852009 PQM851991:PQM852009 QAI851991:QAI852009 QKE851991:QKE852009 QUA851991:QUA852009 RDW851991:RDW852009 RNS851991:RNS852009 RXO851991:RXO852009 SHK851991:SHK852009 SRG851991:SRG852009 TBC851991:TBC852009 TKY851991:TKY852009 TUU851991:TUU852009 UEQ851991:UEQ852009 UOM851991:UOM852009 UYI851991:UYI852009 VIE851991:VIE852009 VSA851991:VSA852009 WBW851991:WBW852009 WLS851991:WLS852009 WVO851991:WVO852009 G917527:G917545 JC917527:JC917545 SY917527:SY917545 ACU917527:ACU917545 AMQ917527:AMQ917545 AWM917527:AWM917545 BGI917527:BGI917545 BQE917527:BQE917545 CAA917527:CAA917545 CJW917527:CJW917545 CTS917527:CTS917545 DDO917527:DDO917545 DNK917527:DNK917545 DXG917527:DXG917545 EHC917527:EHC917545 EQY917527:EQY917545 FAU917527:FAU917545 FKQ917527:FKQ917545 FUM917527:FUM917545 GEI917527:GEI917545 GOE917527:GOE917545 GYA917527:GYA917545 HHW917527:HHW917545 HRS917527:HRS917545 IBO917527:IBO917545 ILK917527:ILK917545 IVG917527:IVG917545 JFC917527:JFC917545 JOY917527:JOY917545 JYU917527:JYU917545 KIQ917527:KIQ917545 KSM917527:KSM917545 LCI917527:LCI917545 LME917527:LME917545 LWA917527:LWA917545 MFW917527:MFW917545 MPS917527:MPS917545 MZO917527:MZO917545 NJK917527:NJK917545 NTG917527:NTG917545 ODC917527:ODC917545 OMY917527:OMY917545 OWU917527:OWU917545 PGQ917527:PGQ917545 PQM917527:PQM917545 QAI917527:QAI917545 QKE917527:QKE917545 QUA917527:QUA917545 RDW917527:RDW917545 RNS917527:RNS917545 RXO917527:RXO917545 SHK917527:SHK917545 SRG917527:SRG917545 TBC917527:TBC917545 TKY917527:TKY917545 TUU917527:TUU917545 UEQ917527:UEQ917545 UOM917527:UOM917545 UYI917527:UYI917545 VIE917527:VIE917545 VSA917527:VSA917545 WBW917527:WBW917545 WLS917527:WLS917545 WVO917527:WVO917545 G983063:G983081 JC983063:JC983081 SY983063:SY983081 ACU983063:ACU983081 AMQ983063:AMQ983081 AWM983063:AWM983081 BGI983063:BGI983081 BQE983063:BQE983081 CAA983063:CAA983081 CJW983063:CJW983081 CTS983063:CTS983081 DDO983063:DDO983081 DNK983063:DNK983081 DXG983063:DXG983081 EHC983063:EHC983081 EQY983063:EQY983081 FAU983063:FAU983081 FKQ983063:FKQ983081 FUM983063:FUM983081 GEI983063:GEI983081 GOE983063:GOE983081 GYA983063:GYA983081 HHW983063:HHW983081 HRS983063:HRS983081 IBO983063:IBO983081 ILK983063:ILK983081 IVG983063:IVG983081 JFC983063:JFC983081 JOY983063:JOY983081 JYU983063:JYU983081 KIQ983063:KIQ983081 KSM983063:KSM983081 LCI983063:LCI983081 LME983063:LME983081 LWA983063:LWA983081 MFW983063:MFW983081 MPS983063:MPS983081 MZO983063:MZO983081 NJK983063:NJK983081 NTG983063:NTG983081 ODC983063:ODC983081 OMY983063:OMY983081 OWU983063:OWU983081 PGQ983063:PGQ983081 PQM983063:PQM983081 QAI983063:QAI983081 QKE983063:QKE983081 QUA983063:QUA983081 RDW983063:RDW983081 RNS983063:RNS983081 RXO983063:RXO983081 SHK983063:SHK983081 SRG983063:SRG983081 TBC983063:TBC983081 TKY983063:TKY983081 TUU983063:TUU983081 UEQ983063:UEQ983081 UOM983063:UOM983081 UYI983063:UYI983081 VIE983063:VIE983081 VSA983063:VSA983081 WBW983063:WBW983081 WLS983063:WLS983081 WVO983063:WVO983081">
      <formula1>-999999999999</formula1>
      <formula2>999999999999</formula2>
    </dataValidation>
    <dataValidation type="whole" allowBlank="1" showInputMessage="1" showErrorMessage="1" errorTitle="ERRORE NEL DATO IMMESSO" error="INSERIRE SOLO NUMERI INTERI" sqref="G7:G16 JC7:JC16 SY7:SY16 ACU7:ACU16 AMQ7:AMQ16 AWM7:AWM16 BGI7:BGI16 BQE7:BQE16 CAA7:CAA16 CJW7:CJW16 CTS7:CTS16 DDO7:DDO16 DNK7:DNK16 DXG7:DXG16 EHC7:EHC16 EQY7:EQY16 FAU7:FAU16 FKQ7:FKQ16 FUM7:FUM16 GEI7:GEI16 GOE7:GOE16 GYA7:GYA16 HHW7:HHW16 HRS7:HRS16 IBO7:IBO16 ILK7:ILK16 IVG7:IVG16 JFC7:JFC16 JOY7:JOY16 JYU7:JYU16 KIQ7:KIQ16 KSM7:KSM16 LCI7:LCI16 LME7:LME16 LWA7:LWA16 MFW7:MFW16 MPS7:MPS16 MZO7:MZO16 NJK7:NJK16 NTG7:NTG16 ODC7:ODC16 OMY7:OMY16 OWU7:OWU16 PGQ7:PGQ16 PQM7:PQM16 QAI7:QAI16 QKE7:QKE16 QUA7:QUA16 RDW7:RDW16 RNS7:RNS16 RXO7:RXO16 SHK7:SHK16 SRG7:SRG16 TBC7:TBC16 TKY7:TKY16 TUU7:TUU16 UEQ7:UEQ16 UOM7:UOM16 UYI7:UYI16 VIE7:VIE16 VSA7:VSA16 WBW7:WBW16 WLS7:WLS16 WVO7:WVO16 G65543:G65552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9:G131088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5:G196624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51:G262160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7:G327696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3:G393232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9:G458768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5:G524304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31:G589840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7:G655376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3:G720912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9:G786448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5:G851984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11:G917520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7:G983056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WVO983047:WVO983056 G19:G22 JC19:JC22 SY19:SY22 ACU19:ACU22 AMQ19:AMQ22 AWM19:AWM22 BGI19:BGI22 BQE19:BQE22 CAA19:CAA22 CJW19:CJW22 CTS19:CTS22 DDO19:DDO22 DNK19:DNK22 DXG19:DXG22 EHC19:EHC22 EQY19:EQY22 FAU19:FAU22 FKQ19:FKQ22 FUM19:FUM22 GEI19:GEI22 GOE19:GOE22 GYA19:GYA22 HHW19:HHW22 HRS19:HRS22 IBO19:IBO22 ILK19:ILK22 IVG19:IVG22 JFC19:JFC22 JOY19:JOY22 JYU19:JYU22 KIQ19:KIQ22 KSM19:KSM22 LCI19:LCI22 LME19:LME22 LWA19:LWA22 MFW19:MFW22 MPS19:MPS22 MZO19:MZO22 NJK19:NJK22 NTG19:NTG22 ODC19:ODC22 OMY19:OMY22 OWU19:OWU22 PGQ19:PGQ22 PQM19:PQM22 QAI19:QAI22 QKE19:QKE22 QUA19:QUA22 RDW19:RDW22 RNS19:RNS22 RXO19:RXO22 SHK19:SHK22 SRG19:SRG22 TBC19:TBC22 TKY19:TKY22 TUU19:TUU22 UEQ19:UEQ22 UOM19:UOM22 UYI19:UYI22 VIE19:VIE22 VSA19:VSA22 WBW19:WBW22 WLS19:WLS22 WVO19:WVO22 G65555:G65558 JC65555:JC65558 SY65555:SY65558 ACU65555:ACU65558 AMQ65555:AMQ65558 AWM65555:AWM65558 BGI65555:BGI65558 BQE65555:BQE65558 CAA65555:CAA65558 CJW65555:CJW65558 CTS65555:CTS65558 DDO65555:DDO65558 DNK65555:DNK65558 DXG65555:DXG65558 EHC65555:EHC65558 EQY65555:EQY65558 FAU65555:FAU65558 FKQ65555:FKQ65558 FUM65555:FUM65558 GEI65555:GEI65558 GOE65555:GOE65558 GYA65555:GYA65558 HHW65555:HHW65558 HRS65555:HRS65558 IBO65555:IBO65558 ILK65555:ILK65558 IVG65555:IVG65558 JFC65555:JFC65558 JOY65555:JOY65558 JYU65555:JYU65558 KIQ65555:KIQ65558 KSM65555:KSM65558 LCI65555:LCI65558 LME65555:LME65558 LWA65555:LWA65558 MFW65555:MFW65558 MPS65555:MPS65558 MZO65555:MZO65558 NJK65555:NJK65558 NTG65555:NTG65558 ODC65555:ODC65558 OMY65555:OMY65558 OWU65555:OWU65558 PGQ65555:PGQ65558 PQM65555:PQM65558 QAI65555:QAI65558 QKE65555:QKE65558 QUA65555:QUA65558 RDW65555:RDW65558 RNS65555:RNS65558 RXO65555:RXO65558 SHK65555:SHK65558 SRG65555:SRG65558 TBC65555:TBC65558 TKY65555:TKY65558 TUU65555:TUU65558 UEQ65555:UEQ65558 UOM65555:UOM65558 UYI65555:UYI65558 VIE65555:VIE65558 VSA65555:VSA65558 WBW65555:WBW65558 WLS65555:WLS65558 WVO65555:WVO65558 G131091:G131094 JC131091:JC131094 SY131091:SY131094 ACU131091:ACU131094 AMQ131091:AMQ131094 AWM131091:AWM131094 BGI131091:BGI131094 BQE131091:BQE131094 CAA131091:CAA131094 CJW131091:CJW131094 CTS131091:CTS131094 DDO131091:DDO131094 DNK131091:DNK131094 DXG131091:DXG131094 EHC131091:EHC131094 EQY131091:EQY131094 FAU131091:FAU131094 FKQ131091:FKQ131094 FUM131091:FUM131094 GEI131091:GEI131094 GOE131091:GOE131094 GYA131091:GYA131094 HHW131091:HHW131094 HRS131091:HRS131094 IBO131091:IBO131094 ILK131091:ILK131094 IVG131091:IVG131094 JFC131091:JFC131094 JOY131091:JOY131094 JYU131091:JYU131094 KIQ131091:KIQ131094 KSM131091:KSM131094 LCI131091:LCI131094 LME131091:LME131094 LWA131091:LWA131094 MFW131091:MFW131094 MPS131091:MPS131094 MZO131091:MZO131094 NJK131091:NJK131094 NTG131091:NTG131094 ODC131091:ODC131094 OMY131091:OMY131094 OWU131091:OWU131094 PGQ131091:PGQ131094 PQM131091:PQM131094 QAI131091:QAI131094 QKE131091:QKE131094 QUA131091:QUA131094 RDW131091:RDW131094 RNS131091:RNS131094 RXO131091:RXO131094 SHK131091:SHK131094 SRG131091:SRG131094 TBC131091:TBC131094 TKY131091:TKY131094 TUU131091:TUU131094 UEQ131091:UEQ131094 UOM131091:UOM131094 UYI131091:UYI131094 VIE131091:VIE131094 VSA131091:VSA131094 WBW131091:WBW131094 WLS131091:WLS131094 WVO131091:WVO131094 G196627:G196630 JC196627:JC196630 SY196627:SY196630 ACU196627:ACU196630 AMQ196627:AMQ196630 AWM196627:AWM196630 BGI196627:BGI196630 BQE196627:BQE196630 CAA196627:CAA196630 CJW196627:CJW196630 CTS196627:CTS196630 DDO196627:DDO196630 DNK196627:DNK196630 DXG196627:DXG196630 EHC196627:EHC196630 EQY196627:EQY196630 FAU196627:FAU196630 FKQ196627:FKQ196630 FUM196627:FUM196630 GEI196627:GEI196630 GOE196627:GOE196630 GYA196627:GYA196630 HHW196627:HHW196630 HRS196627:HRS196630 IBO196627:IBO196630 ILK196627:ILK196630 IVG196627:IVG196630 JFC196627:JFC196630 JOY196627:JOY196630 JYU196627:JYU196630 KIQ196627:KIQ196630 KSM196627:KSM196630 LCI196627:LCI196630 LME196627:LME196630 LWA196627:LWA196630 MFW196627:MFW196630 MPS196627:MPS196630 MZO196627:MZO196630 NJK196627:NJK196630 NTG196627:NTG196630 ODC196627:ODC196630 OMY196627:OMY196630 OWU196627:OWU196630 PGQ196627:PGQ196630 PQM196627:PQM196630 QAI196627:QAI196630 QKE196627:QKE196630 QUA196627:QUA196630 RDW196627:RDW196630 RNS196627:RNS196630 RXO196627:RXO196630 SHK196627:SHK196630 SRG196627:SRG196630 TBC196627:TBC196630 TKY196627:TKY196630 TUU196627:TUU196630 UEQ196627:UEQ196630 UOM196627:UOM196630 UYI196627:UYI196630 VIE196627:VIE196630 VSA196627:VSA196630 WBW196627:WBW196630 WLS196627:WLS196630 WVO196627:WVO196630 G262163:G262166 JC262163:JC262166 SY262163:SY262166 ACU262163:ACU262166 AMQ262163:AMQ262166 AWM262163:AWM262166 BGI262163:BGI262166 BQE262163:BQE262166 CAA262163:CAA262166 CJW262163:CJW262166 CTS262163:CTS262166 DDO262163:DDO262166 DNK262163:DNK262166 DXG262163:DXG262166 EHC262163:EHC262166 EQY262163:EQY262166 FAU262163:FAU262166 FKQ262163:FKQ262166 FUM262163:FUM262166 GEI262163:GEI262166 GOE262163:GOE262166 GYA262163:GYA262166 HHW262163:HHW262166 HRS262163:HRS262166 IBO262163:IBO262166 ILK262163:ILK262166 IVG262163:IVG262166 JFC262163:JFC262166 JOY262163:JOY262166 JYU262163:JYU262166 KIQ262163:KIQ262166 KSM262163:KSM262166 LCI262163:LCI262166 LME262163:LME262166 LWA262163:LWA262166 MFW262163:MFW262166 MPS262163:MPS262166 MZO262163:MZO262166 NJK262163:NJK262166 NTG262163:NTG262166 ODC262163:ODC262166 OMY262163:OMY262166 OWU262163:OWU262166 PGQ262163:PGQ262166 PQM262163:PQM262166 QAI262163:QAI262166 QKE262163:QKE262166 QUA262163:QUA262166 RDW262163:RDW262166 RNS262163:RNS262166 RXO262163:RXO262166 SHK262163:SHK262166 SRG262163:SRG262166 TBC262163:TBC262166 TKY262163:TKY262166 TUU262163:TUU262166 UEQ262163:UEQ262166 UOM262163:UOM262166 UYI262163:UYI262166 VIE262163:VIE262166 VSA262163:VSA262166 WBW262163:WBW262166 WLS262163:WLS262166 WVO262163:WVO262166 G327699:G327702 JC327699:JC327702 SY327699:SY327702 ACU327699:ACU327702 AMQ327699:AMQ327702 AWM327699:AWM327702 BGI327699:BGI327702 BQE327699:BQE327702 CAA327699:CAA327702 CJW327699:CJW327702 CTS327699:CTS327702 DDO327699:DDO327702 DNK327699:DNK327702 DXG327699:DXG327702 EHC327699:EHC327702 EQY327699:EQY327702 FAU327699:FAU327702 FKQ327699:FKQ327702 FUM327699:FUM327702 GEI327699:GEI327702 GOE327699:GOE327702 GYA327699:GYA327702 HHW327699:HHW327702 HRS327699:HRS327702 IBO327699:IBO327702 ILK327699:ILK327702 IVG327699:IVG327702 JFC327699:JFC327702 JOY327699:JOY327702 JYU327699:JYU327702 KIQ327699:KIQ327702 KSM327699:KSM327702 LCI327699:LCI327702 LME327699:LME327702 LWA327699:LWA327702 MFW327699:MFW327702 MPS327699:MPS327702 MZO327699:MZO327702 NJK327699:NJK327702 NTG327699:NTG327702 ODC327699:ODC327702 OMY327699:OMY327702 OWU327699:OWU327702 PGQ327699:PGQ327702 PQM327699:PQM327702 QAI327699:QAI327702 QKE327699:QKE327702 QUA327699:QUA327702 RDW327699:RDW327702 RNS327699:RNS327702 RXO327699:RXO327702 SHK327699:SHK327702 SRG327699:SRG327702 TBC327699:TBC327702 TKY327699:TKY327702 TUU327699:TUU327702 UEQ327699:UEQ327702 UOM327699:UOM327702 UYI327699:UYI327702 VIE327699:VIE327702 VSA327699:VSA327702 WBW327699:WBW327702 WLS327699:WLS327702 WVO327699:WVO327702 G393235:G393238 JC393235:JC393238 SY393235:SY393238 ACU393235:ACU393238 AMQ393235:AMQ393238 AWM393235:AWM393238 BGI393235:BGI393238 BQE393235:BQE393238 CAA393235:CAA393238 CJW393235:CJW393238 CTS393235:CTS393238 DDO393235:DDO393238 DNK393235:DNK393238 DXG393235:DXG393238 EHC393235:EHC393238 EQY393235:EQY393238 FAU393235:FAU393238 FKQ393235:FKQ393238 FUM393235:FUM393238 GEI393235:GEI393238 GOE393235:GOE393238 GYA393235:GYA393238 HHW393235:HHW393238 HRS393235:HRS393238 IBO393235:IBO393238 ILK393235:ILK393238 IVG393235:IVG393238 JFC393235:JFC393238 JOY393235:JOY393238 JYU393235:JYU393238 KIQ393235:KIQ393238 KSM393235:KSM393238 LCI393235:LCI393238 LME393235:LME393238 LWA393235:LWA393238 MFW393235:MFW393238 MPS393235:MPS393238 MZO393235:MZO393238 NJK393235:NJK393238 NTG393235:NTG393238 ODC393235:ODC393238 OMY393235:OMY393238 OWU393235:OWU393238 PGQ393235:PGQ393238 PQM393235:PQM393238 QAI393235:QAI393238 QKE393235:QKE393238 QUA393235:QUA393238 RDW393235:RDW393238 RNS393235:RNS393238 RXO393235:RXO393238 SHK393235:SHK393238 SRG393235:SRG393238 TBC393235:TBC393238 TKY393235:TKY393238 TUU393235:TUU393238 UEQ393235:UEQ393238 UOM393235:UOM393238 UYI393235:UYI393238 VIE393235:VIE393238 VSA393235:VSA393238 WBW393235:WBW393238 WLS393235:WLS393238 WVO393235:WVO393238 G458771:G458774 JC458771:JC458774 SY458771:SY458774 ACU458771:ACU458774 AMQ458771:AMQ458774 AWM458771:AWM458774 BGI458771:BGI458774 BQE458771:BQE458774 CAA458771:CAA458774 CJW458771:CJW458774 CTS458771:CTS458774 DDO458771:DDO458774 DNK458771:DNK458774 DXG458771:DXG458774 EHC458771:EHC458774 EQY458771:EQY458774 FAU458771:FAU458774 FKQ458771:FKQ458774 FUM458771:FUM458774 GEI458771:GEI458774 GOE458771:GOE458774 GYA458771:GYA458774 HHW458771:HHW458774 HRS458771:HRS458774 IBO458771:IBO458774 ILK458771:ILK458774 IVG458771:IVG458774 JFC458771:JFC458774 JOY458771:JOY458774 JYU458771:JYU458774 KIQ458771:KIQ458774 KSM458771:KSM458774 LCI458771:LCI458774 LME458771:LME458774 LWA458771:LWA458774 MFW458771:MFW458774 MPS458771:MPS458774 MZO458771:MZO458774 NJK458771:NJK458774 NTG458771:NTG458774 ODC458771:ODC458774 OMY458771:OMY458774 OWU458771:OWU458774 PGQ458771:PGQ458774 PQM458771:PQM458774 QAI458771:QAI458774 QKE458771:QKE458774 QUA458771:QUA458774 RDW458771:RDW458774 RNS458771:RNS458774 RXO458771:RXO458774 SHK458771:SHK458774 SRG458771:SRG458774 TBC458771:TBC458774 TKY458771:TKY458774 TUU458771:TUU458774 UEQ458771:UEQ458774 UOM458771:UOM458774 UYI458771:UYI458774 VIE458771:VIE458774 VSA458771:VSA458774 WBW458771:WBW458774 WLS458771:WLS458774 WVO458771:WVO458774 G524307:G524310 JC524307:JC524310 SY524307:SY524310 ACU524307:ACU524310 AMQ524307:AMQ524310 AWM524307:AWM524310 BGI524307:BGI524310 BQE524307:BQE524310 CAA524307:CAA524310 CJW524307:CJW524310 CTS524307:CTS524310 DDO524307:DDO524310 DNK524307:DNK524310 DXG524307:DXG524310 EHC524307:EHC524310 EQY524307:EQY524310 FAU524307:FAU524310 FKQ524307:FKQ524310 FUM524307:FUM524310 GEI524307:GEI524310 GOE524307:GOE524310 GYA524307:GYA524310 HHW524307:HHW524310 HRS524307:HRS524310 IBO524307:IBO524310 ILK524307:ILK524310 IVG524307:IVG524310 JFC524307:JFC524310 JOY524307:JOY524310 JYU524307:JYU524310 KIQ524307:KIQ524310 KSM524307:KSM524310 LCI524307:LCI524310 LME524307:LME524310 LWA524307:LWA524310 MFW524307:MFW524310 MPS524307:MPS524310 MZO524307:MZO524310 NJK524307:NJK524310 NTG524307:NTG524310 ODC524307:ODC524310 OMY524307:OMY524310 OWU524307:OWU524310 PGQ524307:PGQ524310 PQM524307:PQM524310 QAI524307:QAI524310 QKE524307:QKE524310 QUA524307:QUA524310 RDW524307:RDW524310 RNS524307:RNS524310 RXO524307:RXO524310 SHK524307:SHK524310 SRG524307:SRG524310 TBC524307:TBC524310 TKY524307:TKY524310 TUU524307:TUU524310 UEQ524307:UEQ524310 UOM524307:UOM524310 UYI524307:UYI524310 VIE524307:VIE524310 VSA524307:VSA524310 WBW524307:WBW524310 WLS524307:WLS524310 WVO524307:WVO524310 G589843:G589846 JC589843:JC589846 SY589843:SY589846 ACU589843:ACU589846 AMQ589843:AMQ589846 AWM589843:AWM589846 BGI589843:BGI589846 BQE589843:BQE589846 CAA589843:CAA589846 CJW589843:CJW589846 CTS589843:CTS589846 DDO589843:DDO589846 DNK589843:DNK589846 DXG589843:DXG589846 EHC589843:EHC589846 EQY589843:EQY589846 FAU589843:FAU589846 FKQ589843:FKQ589846 FUM589843:FUM589846 GEI589843:GEI589846 GOE589843:GOE589846 GYA589843:GYA589846 HHW589843:HHW589846 HRS589843:HRS589846 IBO589843:IBO589846 ILK589843:ILK589846 IVG589843:IVG589846 JFC589843:JFC589846 JOY589843:JOY589846 JYU589843:JYU589846 KIQ589843:KIQ589846 KSM589843:KSM589846 LCI589843:LCI589846 LME589843:LME589846 LWA589843:LWA589846 MFW589843:MFW589846 MPS589843:MPS589846 MZO589843:MZO589846 NJK589843:NJK589846 NTG589843:NTG589846 ODC589843:ODC589846 OMY589843:OMY589846 OWU589843:OWU589846 PGQ589843:PGQ589846 PQM589843:PQM589846 QAI589843:QAI589846 QKE589843:QKE589846 QUA589843:QUA589846 RDW589843:RDW589846 RNS589843:RNS589846 RXO589843:RXO589846 SHK589843:SHK589846 SRG589843:SRG589846 TBC589843:TBC589846 TKY589843:TKY589846 TUU589843:TUU589846 UEQ589843:UEQ589846 UOM589843:UOM589846 UYI589843:UYI589846 VIE589843:VIE589846 VSA589843:VSA589846 WBW589843:WBW589846 WLS589843:WLS589846 WVO589843:WVO589846 G655379:G655382 JC655379:JC655382 SY655379:SY655382 ACU655379:ACU655382 AMQ655379:AMQ655382 AWM655379:AWM655382 BGI655379:BGI655382 BQE655379:BQE655382 CAA655379:CAA655382 CJW655379:CJW655382 CTS655379:CTS655382 DDO655379:DDO655382 DNK655379:DNK655382 DXG655379:DXG655382 EHC655379:EHC655382 EQY655379:EQY655382 FAU655379:FAU655382 FKQ655379:FKQ655382 FUM655379:FUM655382 GEI655379:GEI655382 GOE655379:GOE655382 GYA655379:GYA655382 HHW655379:HHW655382 HRS655379:HRS655382 IBO655379:IBO655382 ILK655379:ILK655382 IVG655379:IVG655382 JFC655379:JFC655382 JOY655379:JOY655382 JYU655379:JYU655382 KIQ655379:KIQ655382 KSM655379:KSM655382 LCI655379:LCI655382 LME655379:LME655382 LWA655379:LWA655382 MFW655379:MFW655382 MPS655379:MPS655382 MZO655379:MZO655382 NJK655379:NJK655382 NTG655379:NTG655382 ODC655379:ODC655382 OMY655379:OMY655382 OWU655379:OWU655382 PGQ655379:PGQ655382 PQM655379:PQM655382 QAI655379:QAI655382 QKE655379:QKE655382 QUA655379:QUA655382 RDW655379:RDW655382 RNS655379:RNS655382 RXO655379:RXO655382 SHK655379:SHK655382 SRG655379:SRG655382 TBC655379:TBC655382 TKY655379:TKY655382 TUU655379:TUU655382 UEQ655379:UEQ655382 UOM655379:UOM655382 UYI655379:UYI655382 VIE655379:VIE655382 VSA655379:VSA655382 WBW655379:WBW655382 WLS655379:WLS655382 WVO655379:WVO655382 G720915:G720918 JC720915:JC720918 SY720915:SY720918 ACU720915:ACU720918 AMQ720915:AMQ720918 AWM720915:AWM720918 BGI720915:BGI720918 BQE720915:BQE720918 CAA720915:CAA720918 CJW720915:CJW720918 CTS720915:CTS720918 DDO720915:DDO720918 DNK720915:DNK720918 DXG720915:DXG720918 EHC720915:EHC720918 EQY720915:EQY720918 FAU720915:FAU720918 FKQ720915:FKQ720918 FUM720915:FUM720918 GEI720915:GEI720918 GOE720915:GOE720918 GYA720915:GYA720918 HHW720915:HHW720918 HRS720915:HRS720918 IBO720915:IBO720918 ILK720915:ILK720918 IVG720915:IVG720918 JFC720915:JFC720918 JOY720915:JOY720918 JYU720915:JYU720918 KIQ720915:KIQ720918 KSM720915:KSM720918 LCI720915:LCI720918 LME720915:LME720918 LWA720915:LWA720918 MFW720915:MFW720918 MPS720915:MPS720918 MZO720915:MZO720918 NJK720915:NJK720918 NTG720915:NTG720918 ODC720915:ODC720918 OMY720915:OMY720918 OWU720915:OWU720918 PGQ720915:PGQ720918 PQM720915:PQM720918 QAI720915:QAI720918 QKE720915:QKE720918 QUA720915:QUA720918 RDW720915:RDW720918 RNS720915:RNS720918 RXO720915:RXO720918 SHK720915:SHK720918 SRG720915:SRG720918 TBC720915:TBC720918 TKY720915:TKY720918 TUU720915:TUU720918 UEQ720915:UEQ720918 UOM720915:UOM720918 UYI720915:UYI720918 VIE720915:VIE720918 VSA720915:VSA720918 WBW720915:WBW720918 WLS720915:WLS720918 WVO720915:WVO720918 G786451:G786454 JC786451:JC786454 SY786451:SY786454 ACU786451:ACU786454 AMQ786451:AMQ786454 AWM786451:AWM786454 BGI786451:BGI786454 BQE786451:BQE786454 CAA786451:CAA786454 CJW786451:CJW786454 CTS786451:CTS786454 DDO786451:DDO786454 DNK786451:DNK786454 DXG786451:DXG786454 EHC786451:EHC786454 EQY786451:EQY786454 FAU786451:FAU786454 FKQ786451:FKQ786454 FUM786451:FUM786454 GEI786451:GEI786454 GOE786451:GOE786454 GYA786451:GYA786454 HHW786451:HHW786454 HRS786451:HRS786454 IBO786451:IBO786454 ILK786451:ILK786454 IVG786451:IVG786454 JFC786451:JFC786454 JOY786451:JOY786454 JYU786451:JYU786454 KIQ786451:KIQ786454 KSM786451:KSM786454 LCI786451:LCI786454 LME786451:LME786454 LWA786451:LWA786454 MFW786451:MFW786454 MPS786451:MPS786454 MZO786451:MZO786454 NJK786451:NJK786454 NTG786451:NTG786454 ODC786451:ODC786454 OMY786451:OMY786454 OWU786451:OWU786454 PGQ786451:PGQ786454 PQM786451:PQM786454 QAI786451:QAI786454 QKE786451:QKE786454 QUA786451:QUA786454 RDW786451:RDW786454 RNS786451:RNS786454 RXO786451:RXO786454 SHK786451:SHK786454 SRG786451:SRG786454 TBC786451:TBC786454 TKY786451:TKY786454 TUU786451:TUU786454 UEQ786451:UEQ786454 UOM786451:UOM786454 UYI786451:UYI786454 VIE786451:VIE786454 VSA786451:VSA786454 WBW786451:WBW786454 WLS786451:WLS786454 WVO786451:WVO786454 G851987:G851990 JC851987:JC851990 SY851987:SY851990 ACU851987:ACU851990 AMQ851987:AMQ851990 AWM851987:AWM851990 BGI851987:BGI851990 BQE851987:BQE851990 CAA851987:CAA851990 CJW851987:CJW851990 CTS851987:CTS851990 DDO851987:DDO851990 DNK851987:DNK851990 DXG851987:DXG851990 EHC851987:EHC851990 EQY851987:EQY851990 FAU851987:FAU851990 FKQ851987:FKQ851990 FUM851987:FUM851990 GEI851987:GEI851990 GOE851987:GOE851990 GYA851987:GYA851990 HHW851987:HHW851990 HRS851987:HRS851990 IBO851987:IBO851990 ILK851987:ILK851990 IVG851987:IVG851990 JFC851987:JFC851990 JOY851987:JOY851990 JYU851987:JYU851990 KIQ851987:KIQ851990 KSM851987:KSM851990 LCI851987:LCI851990 LME851987:LME851990 LWA851987:LWA851990 MFW851987:MFW851990 MPS851987:MPS851990 MZO851987:MZO851990 NJK851987:NJK851990 NTG851987:NTG851990 ODC851987:ODC851990 OMY851987:OMY851990 OWU851987:OWU851990 PGQ851987:PGQ851990 PQM851987:PQM851990 QAI851987:QAI851990 QKE851987:QKE851990 QUA851987:QUA851990 RDW851987:RDW851990 RNS851987:RNS851990 RXO851987:RXO851990 SHK851987:SHK851990 SRG851987:SRG851990 TBC851987:TBC851990 TKY851987:TKY851990 TUU851987:TUU851990 UEQ851987:UEQ851990 UOM851987:UOM851990 UYI851987:UYI851990 VIE851987:VIE851990 VSA851987:VSA851990 WBW851987:WBW851990 WLS851987:WLS851990 WVO851987:WVO851990 G917523:G917526 JC917523:JC917526 SY917523:SY917526 ACU917523:ACU917526 AMQ917523:AMQ917526 AWM917523:AWM917526 BGI917523:BGI917526 BQE917523:BQE917526 CAA917523:CAA917526 CJW917523:CJW917526 CTS917523:CTS917526 DDO917523:DDO917526 DNK917523:DNK917526 DXG917523:DXG917526 EHC917523:EHC917526 EQY917523:EQY917526 FAU917523:FAU917526 FKQ917523:FKQ917526 FUM917523:FUM917526 GEI917523:GEI917526 GOE917523:GOE917526 GYA917523:GYA917526 HHW917523:HHW917526 HRS917523:HRS917526 IBO917523:IBO917526 ILK917523:ILK917526 IVG917523:IVG917526 JFC917523:JFC917526 JOY917523:JOY917526 JYU917523:JYU917526 KIQ917523:KIQ917526 KSM917523:KSM917526 LCI917523:LCI917526 LME917523:LME917526 LWA917523:LWA917526 MFW917523:MFW917526 MPS917523:MPS917526 MZO917523:MZO917526 NJK917523:NJK917526 NTG917523:NTG917526 ODC917523:ODC917526 OMY917523:OMY917526 OWU917523:OWU917526 PGQ917523:PGQ917526 PQM917523:PQM917526 QAI917523:QAI917526 QKE917523:QKE917526 QUA917523:QUA917526 RDW917523:RDW917526 RNS917523:RNS917526 RXO917523:RXO917526 SHK917523:SHK917526 SRG917523:SRG917526 TBC917523:TBC917526 TKY917523:TKY917526 TUU917523:TUU917526 UEQ917523:UEQ917526 UOM917523:UOM917526 UYI917523:UYI917526 VIE917523:VIE917526 VSA917523:VSA917526 WBW917523:WBW917526 WLS917523:WLS917526 WVO917523:WVO917526 G983059:G983062 JC983059:JC983062 SY983059:SY983062 ACU983059:ACU983062 AMQ983059:AMQ983062 AWM983059:AWM983062 BGI983059:BGI983062 BQE983059:BQE983062 CAA983059:CAA983062 CJW983059:CJW983062 CTS983059:CTS983062 DDO983059:DDO983062 DNK983059:DNK983062 DXG983059:DXG983062 EHC983059:EHC983062 EQY983059:EQY983062 FAU983059:FAU983062 FKQ983059:FKQ983062 FUM983059:FUM983062 GEI983059:GEI983062 GOE983059:GOE983062 GYA983059:GYA983062 HHW983059:HHW983062 HRS983059:HRS983062 IBO983059:IBO983062 ILK983059:ILK983062 IVG983059:IVG983062 JFC983059:JFC983062 JOY983059:JOY983062 JYU983059:JYU983062 KIQ983059:KIQ983062 KSM983059:KSM983062 LCI983059:LCI983062 LME983059:LME983062 LWA983059:LWA983062 MFW983059:MFW983062 MPS983059:MPS983062 MZO983059:MZO983062 NJK983059:NJK983062 NTG983059:NTG983062 ODC983059:ODC983062 OMY983059:OMY983062 OWU983059:OWU983062 PGQ983059:PGQ983062 PQM983059:PQM983062 QAI983059:QAI983062 QKE983059:QKE983062 QUA983059:QUA983062 RDW983059:RDW983062 RNS983059:RNS983062 RXO983059:RXO983062 SHK983059:SHK983062 SRG983059:SRG983062 TBC983059:TBC983062 TKY983059:TKY983062 TUU983059:TUU983062 UEQ983059:UEQ983062 UOM983059:UOM983062 UYI983059:UYI983062 VIE983059:VIE983062 VSA983059:VSA983062 WBW983059:WBW983062 WLS983059:WLS983062 WVO983059:WVO983062 C7:C21 IY7:IY21 SU7:SU21 ACQ7:ACQ21 AMM7:AMM21 AWI7:AWI21 BGE7:BGE21 BQA7:BQA21 BZW7:BZW21 CJS7:CJS21 CTO7:CTO21 DDK7:DDK21 DNG7:DNG21 DXC7:DXC21 EGY7:EGY21 EQU7:EQU21 FAQ7:FAQ21 FKM7:FKM21 FUI7:FUI21 GEE7:GEE21 GOA7:GOA21 GXW7:GXW21 HHS7:HHS21 HRO7:HRO21 IBK7:IBK21 ILG7:ILG21 IVC7:IVC21 JEY7:JEY21 JOU7:JOU21 JYQ7:JYQ21 KIM7:KIM21 KSI7:KSI21 LCE7:LCE21 LMA7:LMA21 LVW7:LVW21 MFS7:MFS21 MPO7:MPO21 MZK7:MZK21 NJG7:NJG21 NTC7:NTC21 OCY7:OCY21 OMU7:OMU21 OWQ7:OWQ21 PGM7:PGM21 PQI7:PQI21 QAE7:QAE21 QKA7:QKA21 QTW7:QTW21 RDS7:RDS21 RNO7:RNO21 RXK7:RXK21 SHG7:SHG21 SRC7:SRC21 TAY7:TAY21 TKU7:TKU21 TUQ7:TUQ21 UEM7:UEM21 UOI7:UOI21 UYE7:UYE21 VIA7:VIA21 VRW7:VRW21 WBS7:WBS21 WLO7:WLO21 WVK7: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C24:C40 IY24:IY40 SU24:SU40 ACQ24:ACQ40 AMM24:AMM40 AWI24:AWI40 BGE24:BGE40 BQA24:BQA40 BZW24:BZW40 CJS24:CJS40 CTO24:CTO40 DDK24:DDK40 DNG24:DNG40 DXC24:DXC40 EGY24:EGY40 EQU24:EQU40 FAQ24:FAQ40 FKM24:FKM40 FUI24:FUI40 GEE24:GEE40 GOA24:GOA40 GXW24:GXW40 HHS24:HHS40 HRO24:HRO40 IBK24:IBK40 ILG24:ILG40 IVC24:IVC40 JEY24:JEY40 JOU24:JOU40 JYQ24:JYQ40 KIM24:KIM40 KSI24:KSI40 LCE24:LCE40 LMA24:LMA40 LVW24:LVW40 MFS24:MFS40 MPO24:MPO40 MZK24:MZK40 NJG24:NJG40 NTC24:NTC40 OCY24:OCY40 OMU24:OMU40 OWQ24:OWQ40 PGM24:PGM40 PQI24:PQI40 QAE24:QAE40 QKA24:QKA40 QTW24:QTW40 RDS24:RDS40 RNO24:RNO40 RXK24:RXK40 SHG24:SHG40 SRC24:SRC40 TAY24:TAY40 TKU24:TKU40 TUQ24:TUQ40 UEM24:UEM40 UOI24:UOI40 UYE24:UYE40 VIA24:VIA40 VRW24:VRW40 WBS24:WBS40 WLO24:WLO40 WVK24:WVK40 C65560:C65576 IY65560:IY65576 SU65560:SU65576 ACQ65560:ACQ65576 AMM65560:AMM65576 AWI65560:AWI65576 BGE65560:BGE65576 BQA65560:BQA65576 BZW65560:BZW65576 CJS65560:CJS65576 CTO65560:CTO65576 DDK65560:DDK65576 DNG65560:DNG65576 DXC65560:DXC65576 EGY65560:EGY65576 EQU65560:EQU65576 FAQ65560:FAQ65576 FKM65560:FKM65576 FUI65560:FUI65576 GEE65560:GEE65576 GOA65560:GOA65576 GXW65560:GXW65576 HHS65560:HHS65576 HRO65560:HRO65576 IBK65560:IBK65576 ILG65560:ILG65576 IVC65560:IVC65576 JEY65560:JEY65576 JOU65560:JOU65576 JYQ65560:JYQ65576 KIM65560:KIM65576 KSI65560:KSI65576 LCE65560:LCE65576 LMA65560:LMA65576 LVW65560:LVW65576 MFS65560:MFS65576 MPO65560:MPO65576 MZK65560:MZK65576 NJG65560:NJG65576 NTC65560:NTC65576 OCY65560:OCY65576 OMU65560:OMU65576 OWQ65560:OWQ65576 PGM65560:PGM65576 PQI65560:PQI65576 QAE65560:QAE65576 QKA65560:QKA65576 QTW65560:QTW65576 RDS65560:RDS65576 RNO65560:RNO65576 RXK65560:RXK65576 SHG65560:SHG65576 SRC65560:SRC65576 TAY65560:TAY65576 TKU65560:TKU65576 TUQ65560:TUQ65576 UEM65560:UEM65576 UOI65560:UOI65576 UYE65560:UYE65576 VIA65560:VIA65576 VRW65560:VRW65576 WBS65560:WBS65576 WLO65560:WLO65576 WVK65560:WVK65576 C131096:C131112 IY131096:IY131112 SU131096:SU131112 ACQ131096:ACQ131112 AMM131096:AMM131112 AWI131096:AWI131112 BGE131096:BGE131112 BQA131096:BQA131112 BZW131096:BZW131112 CJS131096:CJS131112 CTO131096:CTO131112 DDK131096:DDK131112 DNG131096:DNG131112 DXC131096:DXC131112 EGY131096:EGY131112 EQU131096:EQU131112 FAQ131096:FAQ131112 FKM131096:FKM131112 FUI131096:FUI131112 GEE131096:GEE131112 GOA131096:GOA131112 GXW131096:GXW131112 HHS131096:HHS131112 HRO131096:HRO131112 IBK131096:IBK131112 ILG131096:ILG131112 IVC131096:IVC131112 JEY131096:JEY131112 JOU131096:JOU131112 JYQ131096:JYQ131112 KIM131096:KIM131112 KSI131096:KSI131112 LCE131096:LCE131112 LMA131096:LMA131112 LVW131096:LVW131112 MFS131096:MFS131112 MPO131096:MPO131112 MZK131096:MZK131112 NJG131096:NJG131112 NTC131096:NTC131112 OCY131096:OCY131112 OMU131096:OMU131112 OWQ131096:OWQ131112 PGM131096:PGM131112 PQI131096:PQI131112 QAE131096:QAE131112 QKA131096:QKA131112 QTW131096:QTW131112 RDS131096:RDS131112 RNO131096:RNO131112 RXK131096:RXK131112 SHG131096:SHG131112 SRC131096:SRC131112 TAY131096:TAY131112 TKU131096:TKU131112 TUQ131096:TUQ131112 UEM131096:UEM131112 UOI131096:UOI131112 UYE131096:UYE131112 VIA131096:VIA131112 VRW131096:VRW131112 WBS131096:WBS131112 WLO131096:WLO131112 WVK131096:WVK131112 C196632:C196648 IY196632:IY196648 SU196632:SU196648 ACQ196632:ACQ196648 AMM196632:AMM196648 AWI196632:AWI196648 BGE196632:BGE196648 BQA196632:BQA196648 BZW196632:BZW196648 CJS196632:CJS196648 CTO196632:CTO196648 DDK196632:DDK196648 DNG196632:DNG196648 DXC196632:DXC196648 EGY196632:EGY196648 EQU196632:EQU196648 FAQ196632:FAQ196648 FKM196632:FKM196648 FUI196632:FUI196648 GEE196632:GEE196648 GOA196632:GOA196648 GXW196632:GXW196648 HHS196632:HHS196648 HRO196632:HRO196648 IBK196632:IBK196648 ILG196632:ILG196648 IVC196632:IVC196648 JEY196632:JEY196648 JOU196632:JOU196648 JYQ196632:JYQ196648 KIM196632:KIM196648 KSI196632:KSI196648 LCE196632:LCE196648 LMA196632:LMA196648 LVW196632:LVW196648 MFS196632:MFS196648 MPO196632:MPO196648 MZK196632:MZK196648 NJG196632:NJG196648 NTC196632:NTC196648 OCY196632:OCY196648 OMU196632:OMU196648 OWQ196632:OWQ196648 PGM196632:PGM196648 PQI196632:PQI196648 QAE196632:QAE196648 QKA196632:QKA196648 QTW196632:QTW196648 RDS196632:RDS196648 RNO196632:RNO196648 RXK196632:RXK196648 SHG196632:SHG196648 SRC196632:SRC196648 TAY196632:TAY196648 TKU196632:TKU196648 TUQ196632:TUQ196648 UEM196632:UEM196648 UOI196632:UOI196648 UYE196632:UYE196648 VIA196632:VIA196648 VRW196632:VRW196648 WBS196632:WBS196648 WLO196632:WLO196648 WVK196632:WVK196648 C262168:C262184 IY262168:IY262184 SU262168:SU262184 ACQ262168:ACQ262184 AMM262168:AMM262184 AWI262168:AWI262184 BGE262168:BGE262184 BQA262168:BQA262184 BZW262168:BZW262184 CJS262168:CJS262184 CTO262168:CTO262184 DDK262168:DDK262184 DNG262168:DNG262184 DXC262168:DXC262184 EGY262168:EGY262184 EQU262168:EQU262184 FAQ262168:FAQ262184 FKM262168:FKM262184 FUI262168:FUI262184 GEE262168:GEE262184 GOA262168:GOA262184 GXW262168:GXW262184 HHS262168:HHS262184 HRO262168:HRO262184 IBK262168:IBK262184 ILG262168:ILG262184 IVC262168:IVC262184 JEY262168:JEY262184 JOU262168:JOU262184 JYQ262168:JYQ262184 KIM262168:KIM262184 KSI262168:KSI262184 LCE262168:LCE262184 LMA262168:LMA262184 LVW262168:LVW262184 MFS262168:MFS262184 MPO262168:MPO262184 MZK262168:MZK262184 NJG262168:NJG262184 NTC262168:NTC262184 OCY262168:OCY262184 OMU262168:OMU262184 OWQ262168:OWQ262184 PGM262168:PGM262184 PQI262168:PQI262184 QAE262168:QAE262184 QKA262168:QKA262184 QTW262168:QTW262184 RDS262168:RDS262184 RNO262168:RNO262184 RXK262168:RXK262184 SHG262168:SHG262184 SRC262168:SRC262184 TAY262168:TAY262184 TKU262168:TKU262184 TUQ262168:TUQ262184 UEM262168:UEM262184 UOI262168:UOI262184 UYE262168:UYE262184 VIA262168:VIA262184 VRW262168:VRW262184 WBS262168:WBS262184 WLO262168:WLO262184 WVK262168:WVK262184 C327704:C327720 IY327704:IY327720 SU327704:SU327720 ACQ327704:ACQ327720 AMM327704:AMM327720 AWI327704:AWI327720 BGE327704:BGE327720 BQA327704:BQA327720 BZW327704:BZW327720 CJS327704:CJS327720 CTO327704:CTO327720 DDK327704:DDK327720 DNG327704:DNG327720 DXC327704:DXC327720 EGY327704:EGY327720 EQU327704:EQU327720 FAQ327704:FAQ327720 FKM327704:FKM327720 FUI327704:FUI327720 GEE327704:GEE327720 GOA327704:GOA327720 GXW327704:GXW327720 HHS327704:HHS327720 HRO327704:HRO327720 IBK327704:IBK327720 ILG327704:ILG327720 IVC327704:IVC327720 JEY327704:JEY327720 JOU327704:JOU327720 JYQ327704:JYQ327720 KIM327704:KIM327720 KSI327704:KSI327720 LCE327704:LCE327720 LMA327704:LMA327720 LVW327704:LVW327720 MFS327704:MFS327720 MPO327704:MPO327720 MZK327704:MZK327720 NJG327704:NJG327720 NTC327704:NTC327720 OCY327704:OCY327720 OMU327704:OMU327720 OWQ327704:OWQ327720 PGM327704:PGM327720 PQI327704:PQI327720 QAE327704:QAE327720 QKA327704:QKA327720 QTW327704:QTW327720 RDS327704:RDS327720 RNO327704:RNO327720 RXK327704:RXK327720 SHG327704:SHG327720 SRC327704:SRC327720 TAY327704:TAY327720 TKU327704:TKU327720 TUQ327704:TUQ327720 UEM327704:UEM327720 UOI327704:UOI327720 UYE327704:UYE327720 VIA327704:VIA327720 VRW327704:VRW327720 WBS327704:WBS327720 WLO327704:WLO327720 WVK327704:WVK327720 C393240:C393256 IY393240:IY393256 SU393240:SU393256 ACQ393240:ACQ393256 AMM393240:AMM393256 AWI393240:AWI393256 BGE393240:BGE393256 BQA393240:BQA393256 BZW393240:BZW393256 CJS393240:CJS393256 CTO393240:CTO393256 DDK393240:DDK393256 DNG393240:DNG393256 DXC393240:DXC393256 EGY393240:EGY393256 EQU393240:EQU393256 FAQ393240:FAQ393256 FKM393240:FKM393256 FUI393240:FUI393256 GEE393240:GEE393256 GOA393240:GOA393256 GXW393240:GXW393256 HHS393240:HHS393256 HRO393240:HRO393256 IBK393240:IBK393256 ILG393240:ILG393256 IVC393240:IVC393256 JEY393240:JEY393256 JOU393240:JOU393256 JYQ393240:JYQ393256 KIM393240:KIM393256 KSI393240:KSI393256 LCE393240:LCE393256 LMA393240:LMA393256 LVW393240:LVW393256 MFS393240:MFS393256 MPO393240:MPO393256 MZK393240:MZK393256 NJG393240:NJG393256 NTC393240:NTC393256 OCY393240:OCY393256 OMU393240:OMU393256 OWQ393240:OWQ393256 PGM393240:PGM393256 PQI393240:PQI393256 QAE393240:QAE393256 QKA393240:QKA393256 QTW393240:QTW393256 RDS393240:RDS393256 RNO393240:RNO393256 RXK393240:RXK393256 SHG393240:SHG393256 SRC393240:SRC393256 TAY393240:TAY393256 TKU393240:TKU393256 TUQ393240:TUQ393256 UEM393240:UEM393256 UOI393240:UOI393256 UYE393240:UYE393256 VIA393240:VIA393256 VRW393240:VRW393256 WBS393240:WBS393256 WLO393240:WLO393256 WVK393240:WVK393256 C458776:C458792 IY458776:IY458792 SU458776:SU458792 ACQ458776:ACQ458792 AMM458776:AMM458792 AWI458776:AWI458792 BGE458776:BGE458792 BQA458776:BQA458792 BZW458776:BZW458792 CJS458776:CJS458792 CTO458776:CTO458792 DDK458776:DDK458792 DNG458776:DNG458792 DXC458776:DXC458792 EGY458776:EGY458792 EQU458776:EQU458792 FAQ458776:FAQ458792 FKM458776:FKM458792 FUI458776:FUI458792 GEE458776:GEE458792 GOA458776:GOA458792 GXW458776:GXW458792 HHS458776:HHS458792 HRO458776:HRO458792 IBK458776:IBK458792 ILG458776:ILG458792 IVC458776:IVC458792 JEY458776:JEY458792 JOU458776:JOU458792 JYQ458776:JYQ458792 KIM458776:KIM458792 KSI458776:KSI458792 LCE458776:LCE458792 LMA458776:LMA458792 LVW458776:LVW458792 MFS458776:MFS458792 MPO458776:MPO458792 MZK458776:MZK458792 NJG458776:NJG458792 NTC458776:NTC458792 OCY458776:OCY458792 OMU458776:OMU458792 OWQ458776:OWQ458792 PGM458776:PGM458792 PQI458776:PQI458792 QAE458776:QAE458792 QKA458776:QKA458792 QTW458776:QTW458792 RDS458776:RDS458792 RNO458776:RNO458792 RXK458776:RXK458792 SHG458776:SHG458792 SRC458776:SRC458792 TAY458776:TAY458792 TKU458776:TKU458792 TUQ458776:TUQ458792 UEM458776:UEM458792 UOI458776:UOI458792 UYE458776:UYE458792 VIA458776:VIA458792 VRW458776:VRW458792 WBS458776:WBS458792 WLO458776:WLO458792 WVK458776:WVK458792 C524312:C524328 IY524312:IY524328 SU524312:SU524328 ACQ524312:ACQ524328 AMM524312:AMM524328 AWI524312:AWI524328 BGE524312:BGE524328 BQA524312:BQA524328 BZW524312:BZW524328 CJS524312:CJS524328 CTO524312:CTO524328 DDK524312:DDK524328 DNG524312:DNG524328 DXC524312:DXC524328 EGY524312:EGY524328 EQU524312:EQU524328 FAQ524312:FAQ524328 FKM524312:FKM524328 FUI524312:FUI524328 GEE524312:GEE524328 GOA524312:GOA524328 GXW524312:GXW524328 HHS524312:HHS524328 HRO524312:HRO524328 IBK524312:IBK524328 ILG524312:ILG524328 IVC524312:IVC524328 JEY524312:JEY524328 JOU524312:JOU524328 JYQ524312:JYQ524328 KIM524312:KIM524328 KSI524312:KSI524328 LCE524312:LCE524328 LMA524312:LMA524328 LVW524312:LVW524328 MFS524312:MFS524328 MPO524312:MPO524328 MZK524312:MZK524328 NJG524312:NJG524328 NTC524312:NTC524328 OCY524312:OCY524328 OMU524312:OMU524328 OWQ524312:OWQ524328 PGM524312:PGM524328 PQI524312:PQI524328 QAE524312:QAE524328 QKA524312:QKA524328 QTW524312:QTW524328 RDS524312:RDS524328 RNO524312:RNO524328 RXK524312:RXK524328 SHG524312:SHG524328 SRC524312:SRC524328 TAY524312:TAY524328 TKU524312:TKU524328 TUQ524312:TUQ524328 UEM524312:UEM524328 UOI524312:UOI524328 UYE524312:UYE524328 VIA524312:VIA524328 VRW524312:VRW524328 WBS524312:WBS524328 WLO524312:WLO524328 WVK524312:WVK524328 C589848:C589864 IY589848:IY589864 SU589848:SU589864 ACQ589848:ACQ589864 AMM589848:AMM589864 AWI589848:AWI589864 BGE589848:BGE589864 BQA589848:BQA589864 BZW589848:BZW589864 CJS589848:CJS589864 CTO589848:CTO589864 DDK589848:DDK589864 DNG589848:DNG589864 DXC589848:DXC589864 EGY589848:EGY589864 EQU589848:EQU589864 FAQ589848:FAQ589864 FKM589848:FKM589864 FUI589848:FUI589864 GEE589848:GEE589864 GOA589848:GOA589864 GXW589848:GXW589864 HHS589848:HHS589864 HRO589848:HRO589864 IBK589848:IBK589864 ILG589848:ILG589864 IVC589848:IVC589864 JEY589848:JEY589864 JOU589848:JOU589864 JYQ589848:JYQ589864 KIM589848:KIM589864 KSI589848:KSI589864 LCE589848:LCE589864 LMA589848:LMA589864 LVW589848:LVW589864 MFS589848:MFS589864 MPO589848:MPO589864 MZK589848:MZK589864 NJG589848:NJG589864 NTC589848:NTC589864 OCY589848:OCY589864 OMU589848:OMU589864 OWQ589848:OWQ589864 PGM589848:PGM589864 PQI589848:PQI589864 QAE589848:QAE589864 QKA589848:QKA589864 QTW589848:QTW589864 RDS589848:RDS589864 RNO589848:RNO589864 RXK589848:RXK589864 SHG589848:SHG589864 SRC589848:SRC589864 TAY589848:TAY589864 TKU589848:TKU589864 TUQ589848:TUQ589864 UEM589848:UEM589864 UOI589848:UOI589864 UYE589848:UYE589864 VIA589848:VIA589864 VRW589848:VRW589864 WBS589848:WBS589864 WLO589848:WLO589864 WVK589848:WVK589864 C655384:C655400 IY655384:IY655400 SU655384:SU655400 ACQ655384:ACQ655400 AMM655384:AMM655400 AWI655384:AWI655400 BGE655384:BGE655400 BQA655384:BQA655400 BZW655384:BZW655400 CJS655384:CJS655400 CTO655384:CTO655400 DDK655384:DDK655400 DNG655384:DNG655400 DXC655384:DXC655400 EGY655384:EGY655400 EQU655384:EQU655400 FAQ655384:FAQ655400 FKM655384:FKM655400 FUI655384:FUI655400 GEE655384:GEE655400 GOA655384:GOA655400 GXW655384:GXW655400 HHS655384:HHS655400 HRO655384:HRO655400 IBK655384:IBK655400 ILG655384:ILG655400 IVC655384:IVC655400 JEY655384:JEY655400 JOU655384:JOU655400 JYQ655384:JYQ655400 KIM655384:KIM655400 KSI655384:KSI655400 LCE655384:LCE655400 LMA655384:LMA655400 LVW655384:LVW655400 MFS655384:MFS655400 MPO655384:MPO655400 MZK655384:MZK655400 NJG655384:NJG655400 NTC655384:NTC655400 OCY655384:OCY655400 OMU655384:OMU655400 OWQ655384:OWQ655400 PGM655384:PGM655400 PQI655384:PQI655400 QAE655384:QAE655400 QKA655384:QKA655400 QTW655384:QTW655400 RDS655384:RDS655400 RNO655384:RNO655400 RXK655384:RXK655400 SHG655384:SHG655400 SRC655384:SRC655400 TAY655384:TAY655400 TKU655384:TKU655400 TUQ655384:TUQ655400 UEM655384:UEM655400 UOI655384:UOI655400 UYE655384:UYE655400 VIA655384:VIA655400 VRW655384:VRW655400 WBS655384:WBS655400 WLO655384:WLO655400 WVK655384:WVK655400 C720920:C720936 IY720920:IY720936 SU720920:SU720936 ACQ720920:ACQ720936 AMM720920:AMM720936 AWI720920:AWI720936 BGE720920:BGE720936 BQA720920:BQA720936 BZW720920:BZW720936 CJS720920:CJS720936 CTO720920:CTO720936 DDK720920:DDK720936 DNG720920:DNG720936 DXC720920:DXC720936 EGY720920:EGY720936 EQU720920:EQU720936 FAQ720920:FAQ720936 FKM720920:FKM720936 FUI720920:FUI720936 GEE720920:GEE720936 GOA720920:GOA720936 GXW720920:GXW720936 HHS720920:HHS720936 HRO720920:HRO720936 IBK720920:IBK720936 ILG720920:ILG720936 IVC720920:IVC720936 JEY720920:JEY720936 JOU720920:JOU720936 JYQ720920:JYQ720936 KIM720920:KIM720936 KSI720920:KSI720936 LCE720920:LCE720936 LMA720920:LMA720936 LVW720920:LVW720936 MFS720920:MFS720936 MPO720920:MPO720936 MZK720920:MZK720936 NJG720920:NJG720936 NTC720920:NTC720936 OCY720920:OCY720936 OMU720920:OMU720936 OWQ720920:OWQ720936 PGM720920:PGM720936 PQI720920:PQI720936 QAE720920:QAE720936 QKA720920:QKA720936 QTW720920:QTW720936 RDS720920:RDS720936 RNO720920:RNO720936 RXK720920:RXK720936 SHG720920:SHG720936 SRC720920:SRC720936 TAY720920:TAY720936 TKU720920:TKU720936 TUQ720920:TUQ720936 UEM720920:UEM720936 UOI720920:UOI720936 UYE720920:UYE720936 VIA720920:VIA720936 VRW720920:VRW720936 WBS720920:WBS720936 WLO720920:WLO720936 WVK720920:WVK720936 C786456:C786472 IY786456:IY786472 SU786456:SU786472 ACQ786456:ACQ786472 AMM786456:AMM786472 AWI786456:AWI786472 BGE786456:BGE786472 BQA786456:BQA786472 BZW786456:BZW786472 CJS786456:CJS786472 CTO786456:CTO786472 DDK786456:DDK786472 DNG786456:DNG786472 DXC786456:DXC786472 EGY786456:EGY786472 EQU786456:EQU786472 FAQ786456:FAQ786472 FKM786456:FKM786472 FUI786456:FUI786472 GEE786456:GEE786472 GOA786456:GOA786472 GXW786456:GXW786472 HHS786456:HHS786472 HRO786456:HRO786472 IBK786456:IBK786472 ILG786456:ILG786472 IVC786456:IVC786472 JEY786456:JEY786472 JOU786456:JOU786472 JYQ786456:JYQ786472 KIM786456:KIM786472 KSI786456:KSI786472 LCE786456:LCE786472 LMA786456:LMA786472 LVW786456:LVW786472 MFS786456:MFS786472 MPO786456:MPO786472 MZK786456:MZK786472 NJG786456:NJG786472 NTC786456:NTC786472 OCY786456:OCY786472 OMU786456:OMU786472 OWQ786456:OWQ786472 PGM786456:PGM786472 PQI786456:PQI786472 QAE786456:QAE786472 QKA786456:QKA786472 QTW786456:QTW786472 RDS786456:RDS786472 RNO786456:RNO786472 RXK786456:RXK786472 SHG786456:SHG786472 SRC786456:SRC786472 TAY786456:TAY786472 TKU786456:TKU786472 TUQ786456:TUQ786472 UEM786456:UEM786472 UOI786456:UOI786472 UYE786456:UYE786472 VIA786456:VIA786472 VRW786456:VRW786472 WBS786456:WBS786472 WLO786456:WLO786472 WVK786456:WVK786472 C851992:C852008 IY851992:IY852008 SU851992:SU852008 ACQ851992:ACQ852008 AMM851992:AMM852008 AWI851992:AWI852008 BGE851992:BGE852008 BQA851992:BQA852008 BZW851992:BZW852008 CJS851992:CJS852008 CTO851992:CTO852008 DDK851992:DDK852008 DNG851992:DNG852008 DXC851992:DXC852008 EGY851992:EGY852008 EQU851992:EQU852008 FAQ851992:FAQ852008 FKM851992:FKM852008 FUI851992:FUI852008 GEE851992:GEE852008 GOA851992:GOA852008 GXW851992:GXW852008 HHS851992:HHS852008 HRO851992:HRO852008 IBK851992:IBK852008 ILG851992:ILG852008 IVC851992:IVC852008 JEY851992:JEY852008 JOU851992:JOU852008 JYQ851992:JYQ852008 KIM851992:KIM852008 KSI851992:KSI852008 LCE851992:LCE852008 LMA851992:LMA852008 LVW851992:LVW852008 MFS851992:MFS852008 MPO851992:MPO852008 MZK851992:MZK852008 NJG851992:NJG852008 NTC851992:NTC852008 OCY851992:OCY852008 OMU851992:OMU852008 OWQ851992:OWQ852008 PGM851992:PGM852008 PQI851992:PQI852008 QAE851992:QAE852008 QKA851992:QKA852008 QTW851992:QTW852008 RDS851992:RDS852008 RNO851992:RNO852008 RXK851992:RXK852008 SHG851992:SHG852008 SRC851992:SRC852008 TAY851992:TAY852008 TKU851992:TKU852008 TUQ851992:TUQ852008 UEM851992:UEM852008 UOI851992:UOI852008 UYE851992:UYE852008 VIA851992:VIA852008 VRW851992:VRW852008 WBS851992:WBS852008 WLO851992:WLO852008 WVK851992:WVK852008 C917528:C917544 IY917528:IY917544 SU917528:SU917544 ACQ917528:ACQ917544 AMM917528:AMM917544 AWI917528:AWI917544 BGE917528:BGE917544 BQA917528:BQA917544 BZW917528:BZW917544 CJS917528:CJS917544 CTO917528:CTO917544 DDK917528:DDK917544 DNG917528:DNG917544 DXC917528:DXC917544 EGY917528:EGY917544 EQU917528:EQU917544 FAQ917528:FAQ917544 FKM917528:FKM917544 FUI917528:FUI917544 GEE917528:GEE917544 GOA917528:GOA917544 GXW917528:GXW917544 HHS917528:HHS917544 HRO917528:HRO917544 IBK917528:IBK917544 ILG917528:ILG917544 IVC917528:IVC917544 JEY917528:JEY917544 JOU917528:JOU917544 JYQ917528:JYQ917544 KIM917528:KIM917544 KSI917528:KSI917544 LCE917528:LCE917544 LMA917528:LMA917544 LVW917528:LVW917544 MFS917528:MFS917544 MPO917528:MPO917544 MZK917528:MZK917544 NJG917528:NJG917544 NTC917528:NTC917544 OCY917528:OCY917544 OMU917528:OMU917544 OWQ917528:OWQ917544 PGM917528:PGM917544 PQI917528:PQI917544 QAE917528:QAE917544 QKA917528:QKA917544 QTW917528:QTW917544 RDS917528:RDS917544 RNO917528:RNO917544 RXK917528:RXK917544 SHG917528:SHG917544 SRC917528:SRC917544 TAY917528:TAY917544 TKU917528:TKU917544 TUQ917528:TUQ917544 UEM917528:UEM917544 UOI917528:UOI917544 UYE917528:UYE917544 VIA917528:VIA917544 VRW917528:VRW917544 WBS917528:WBS917544 WLO917528:WLO917544 WVK917528:WVK917544 C983064:C983080 IY983064:IY983080 SU983064:SU983080 ACQ983064:ACQ983080 AMM983064:AMM983080 AWI983064:AWI983080 BGE983064:BGE983080 BQA983064:BQA983080 BZW983064:BZW983080 CJS983064:CJS983080 CTO983064:CTO983080 DDK983064:DDK983080 DNG983064:DNG983080 DXC983064:DXC983080 EGY983064:EGY983080 EQU983064:EQU983080 FAQ983064:FAQ983080 FKM983064:FKM983080 FUI983064:FUI983080 GEE983064:GEE983080 GOA983064:GOA983080 GXW983064:GXW983080 HHS983064:HHS983080 HRO983064:HRO983080 IBK983064:IBK983080 ILG983064:ILG983080 IVC983064:IVC983080 JEY983064:JEY983080 JOU983064:JOU983080 JYQ983064:JYQ983080 KIM983064:KIM983080 KSI983064:KSI983080 LCE983064:LCE983080 LMA983064:LMA983080 LVW983064:LVW983080 MFS983064:MFS983080 MPO983064:MPO983080 MZK983064:MZK983080 NJG983064:NJG983080 NTC983064:NTC983080 OCY983064:OCY983080 OMU983064:OMU983080 OWQ983064:OWQ983080 PGM983064:PGM983080 PQI983064:PQI983080 QAE983064:QAE983080 QKA983064:QKA983080 QTW983064:QTW983080 RDS983064:RDS983080 RNO983064:RNO983080 RXK983064:RXK983080 SHG983064:SHG983080 SRC983064:SRC983080 TAY983064:TAY983080 TKU983064:TKU983080 TUQ983064:TUQ983080 UEM983064:UEM983080 UOI983064:UOI983080 UYE983064:UYE983080 VIA983064:VIA983080 VRW983064:VRW983080 WBS983064:WBS983080 WLO983064:WLO983080 WVK983064:WVK983080">
      <formula1>0</formula1>
      <formula2>999999999999</formula2>
    </dataValidation>
  </dataValidations>
  <printOptions horizontalCentered="1" verticalCentered="1"/>
  <pageMargins left="0" right="0" top="0.19685039370078741" bottom="0.15748031496062992" header="0.51181102362204722" footer="0.15748031496062992"/>
  <pageSetup paperSize="9" scale="72"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SICI(2)</vt:lpstr>
      <vt:lpstr>t15(2)</vt:lpstr>
      <vt:lpstr>Foglio1</vt:lpstr>
      <vt:lpstr>'SICI(2)'!Area_stampa</vt:lpstr>
      <vt:lpstr>'t15(2)'!Area_stampa</vt:lpstr>
      <vt:lpstr>'t15(2)'!Titoli_stampa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2017-06-01T10:04:55Z</dcterms:modified>
</cp:coreProperties>
</file>